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K18" i="1"/>
  <c r="N10"/>
  <c r="M10"/>
  <c r="L10"/>
  <c r="J10"/>
  <c r="I10"/>
  <c r="H10"/>
  <c r="G13"/>
  <c r="K13"/>
  <c r="G16"/>
  <c r="K17"/>
  <c r="G17"/>
  <c r="G72"/>
  <c r="G29"/>
  <c r="K12"/>
  <c r="K20"/>
  <c r="G20"/>
  <c r="G19"/>
  <c r="K22"/>
  <c r="G22"/>
  <c r="K21"/>
  <c r="G21"/>
  <c r="G23"/>
  <c r="G11"/>
  <c r="G12"/>
  <c r="N76"/>
  <c r="M76"/>
  <c r="L76"/>
  <c r="J76"/>
  <c r="I76"/>
  <c r="H76"/>
  <c r="N74"/>
  <c r="M74"/>
  <c r="L74"/>
  <c r="J74"/>
  <c r="I74"/>
  <c r="H74"/>
  <c r="N68"/>
  <c r="M68"/>
  <c r="L68"/>
  <c r="J68"/>
  <c r="I68"/>
  <c r="H68"/>
  <c r="N52"/>
  <c r="M52"/>
  <c r="L52"/>
  <c r="J52"/>
  <c r="I52"/>
  <c r="H52"/>
  <c r="N41"/>
  <c r="N78"/>
  <c r="M41"/>
  <c r="L41"/>
  <c r="J41"/>
  <c r="J78"/>
  <c r="I41"/>
  <c r="I78"/>
  <c r="H41"/>
  <c r="H78"/>
  <c r="G75"/>
  <c r="G73"/>
  <c r="G71"/>
  <c r="G70"/>
  <c r="G69"/>
  <c r="G61"/>
  <c r="G60"/>
  <c r="G48"/>
  <c r="G50"/>
  <c r="G44"/>
  <c r="G43"/>
  <c r="G38"/>
  <c r="G35"/>
  <c r="G34"/>
  <c r="G33"/>
  <c r="K77"/>
  <c r="K75"/>
  <c r="K73"/>
  <c r="K72"/>
  <c r="K71"/>
  <c r="K70"/>
  <c r="K69"/>
  <c r="K67"/>
  <c r="K66"/>
  <c r="K65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0"/>
  <c r="K29"/>
  <c r="K28"/>
  <c r="K27"/>
  <c r="K26"/>
  <c r="K23"/>
  <c r="K25"/>
  <c r="K24"/>
  <c r="K19"/>
  <c r="K16"/>
  <c r="K15"/>
  <c r="K14"/>
  <c r="G77"/>
  <c r="G67"/>
  <c r="G66"/>
  <c r="G65"/>
  <c r="G64"/>
  <c r="G63"/>
  <c r="G62"/>
  <c r="G59"/>
  <c r="G58"/>
  <c r="G57"/>
  <c r="G56"/>
  <c r="G55"/>
  <c r="G54"/>
  <c r="G53"/>
  <c r="G51"/>
  <c r="G49"/>
  <c r="G47"/>
  <c r="G46"/>
  <c r="G45"/>
  <c r="G42"/>
  <c r="G40"/>
  <c r="G39"/>
  <c r="G37"/>
  <c r="G36"/>
  <c r="G32"/>
  <c r="G30"/>
  <c r="G28"/>
  <c r="G27"/>
  <c r="G26"/>
  <c r="G25"/>
  <c r="G24"/>
  <c r="G18"/>
  <c r="G15"/>
  <c r="K11"/>
  <c r="G14"/>
  <c r="G76"/>
  <c r="G74"/>
  <c r="M78"/>
  <c r="L78"/>
  <c r="G41"/>
  <c r="G68"/>
  <c r="K41"/>
  <c r="K52"/>
  <c r="G52"/>
  <c r="K68"/>
  <c r="K74"/>
  <c r="K76"/>
  <c r="K10"/>
  <c r="G10"/>
  <c r="K78"/>
  <c r="G78"/>
</calcChain>
</file>

<file path=xl/sharedStrings.xml><?xml version="1.0" encoding="utf-8"?>
<sst xmlns="http://schemas.openxmlformats.org/spreadsheetml/2006/main" count="354" uniqueCount="222">
  <si>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</si>
  <si>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</si>
  <si>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</si>
  <si>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</si>
  <si>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</si>
  <si>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</si>
  <si>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</si>
  <si>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</si>
  <si>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</si>
  <si>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</si>
  <si>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</si>
  <si>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</si>
  <si>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</si>
  <si>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Медико соціальне забезпечення пільгових та соціально-незахищених верств населення</t>
  </si>
  <si>
    <t>Рішення сесії Прилуцької міської ради 21.12.18</t>
  </si>
  <si>
    <t>0212010 (ЦМЛ)</t>
  </si>
  <si>
    <t>Сприяння виконанню депутатських повноважень депутатами Прилуцької міської ради на 2017-2020 роки</t>
  </si>
  <si>
    <t>Рішення сесії Прилуцької міської ради  (№16;23.12.16)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</si>
  <si>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</si>
  <si>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</si>
  <si>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0212111 /2610/</t>
  </si>
  <si>
    <t>«Надання населенню  первинної медичної допомоги на 2019 рік»</t>
  </si>
  <si>
    <t>.0763</t>
  </si>
  <si>
    <t>Інші програми та заходи у сфері охорони здоров`я</t>
  </si>
  <si>
    <t>«Надання медичних послуг дитячому населенню міста Прилуки в закладах дошкільної і загальної середньої освіти на 2019 рік»</t>
  </si>
  <si>
    <t>Рішення сесії Прилуцької міської ради</t>
  </si>
  <si>
    <t>0212010/2610/</t>
  </si>
  <si>
    <t>«Надання медичної допомоги дитячому населенню на 2019 рік»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</si>
  <si>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</si>
  <si>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</si>
  <si>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</si>
  <si>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</si>
  <si>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</si>
  <si>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</si>
  <si>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</si>
  <si>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</si>
  <si>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</si>
  <si>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</si>
  <si>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</si>
  <si>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</si>
  <si>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Організація ветеранів м.Прилуки"</t>
  </si>
  <si>
    <t>0213242</t>
  </si>
  <si>
    <t>3242</t>
  </si>
  <si>
    <t>Інші заходи у сфері соціального захисту і соціального забезпечення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</si>
  <si>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</si>
  <si>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Надання одноразової грошової  допомоги жителям міста Прилуки на 2018-2020 роки</t>
  </si>
  <si>
    <t>Рішення сесії Прилуцької міської ради  (№8;22.02.18)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</si>
  <si>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</si>
  <si>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</si>
  <si>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</si>
  <si>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</si>
  <si>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Рішення сесії Прилуцької міської ради  (№3; 31.08.18)</t>
  </si>
  <si>
    <t>Рішення сесії Прилуцької міської ради  (№12;26.10.18)</t>
  </si>
  <si>
    <t>0217670</t>
  </si>
  <si>
    <t>7670</t>
  </si>
  <si>
    <t>0490</t>
  </si>
  <si>
    <t>Внески до статутного капіталу суб`єктів господарювання</t>
  </si>
  <si>
    <t>.0217693</t>
  </si>
  <si>
    <t>7693</t>
  </si>
  <si>
    <t>Інші заходи, пов`язані з економічною діяльністю</t>
  </si>
  <si>
    <t>0216030</t>
  </si>
  <si>
    <t>6030</t>
  </si>
  <si>
    <t>Організація благоустрою населених пунктів</t>
  </si>
  <si>
    <t>Використання електроенергії для зовнішнього освітлення вулиць та світлофорних обєктів у м. Прилуки на 2019 рік</t>
  </si>
  <si>
    <t>Рішення сесії Прилуцької міської ради (21.12.18)</t>
  </si>
  <si>
    <t>6060</t>
  </si>
  <si>
    <t>Утримання об'єктів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</si>
  <si>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</si>
  <si>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</si>
  <si>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</si>
  <si>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</si>
  <si>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</si>
  <si>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</si>
  <si>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</si>
  <si>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</si>
  <si>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</si>
  <si>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</si>
  <si>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Рішення сесії Прилуцької міської ради  (№13;23.12.16)</t>
  </si>
  <si>
    <t>0218410</t>
  </si>
  <si>
    <t>8410</t>
  </si>
  <si>
    <t>Фінансова підтримка засобів масової інформації</t>
  </si>
  <si>
    <t>Ефір телеканалу Прилуки</t>
  </si>
  <si>
    <t>Рішення сесії Прилуцької міської ради  (№15;23.12.16)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</si>
  <si>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</si>
  <si>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</si>
  <si>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</si>
  <si>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</si>
  <si>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</si>
  <si>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</si>
  <si>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Рішення сесії Прилуцької міської ради  (№4;23.12.16)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</si>
  <si>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</si>
  <si>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</si>
  <si>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</si>
  <si>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</si>
  <si>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Рішення сесії Прилуцької міської ради  (№3;23.12.16)</t>
  </si>
  <si>
    <t>1162</t>
  </si>
  <si>
    <t>Крок за кроком до здоров"я</t>
  </si>
  <si>
    <t>Рішення сесії Прилуцької міської ради  (№6;23.12.16)</t>
  </si>
  <si>
    <t>0611090</t>
  </si>
  <si>
    <t>0611162</t>
  </si>
  <si>
    <t>.0990</t>
  </si>
  <si>
    <t>Інші програми та заходи у сфері освіти</t>
  </si>
  <si>
    <t>Обдарованість</t>
  </si>
  <si>
    <t>Рішення сесії Прилуцької міської ради  (№17;21.12.18)</t>
  </si>
  <si>
    <t>0615031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</si>
  <si>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</si>
  <si>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</si>
  <si>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</si>
  <si>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</si>
  <si>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</si>
  <si>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</si>
  <si>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</si>
  <si>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</si>
  <si>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</si>
  <si>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</si>
  <si>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</si>
  <si>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</si>
  <si>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на ЧАЕС)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</si>
  <si>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</si>
  <si>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</si>
  <si>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</si>
  <si>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</si>
  <si>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</si>
  <si>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</si>
  <si>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</si>
  <si>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</si>
  <si>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</si>
  <si>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</si>
  <si>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</si>
  <si>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</si>
  <si>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</si>
  <si>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</si>
  <si>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</si>
  <si>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</si>
  <si>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Рішення сесії Прилуцької міської ради   (№7;20.12.17)</t>
  </si>
  <si>
    <t>0813104</t>
  </si>
  <si>
    <t>0813105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</si>
  <si>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</si>
  <si>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</si>
  <si>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</si>
  <si>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особам які надають соціальні послугина 2017-2019 роки</t>
  </si>
  <si>
    <t>Рішення сесії Прилуцької міської ради  (№14;29.11.16)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</si>
  <si>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</si>
  <si>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</si>
  <si>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</si>
  <si>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</si>
  <si>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0813210</t>
  </si>
  <si>
    <t>Організація та проведення громадських робіт</t>
  </si>
  <si>
    <t>Організація оплачуваних громадських робіт на 2017 рік в м.Прилуки</t>
  </si>
  <si>
    <t>Рішення сесії Прилуцької міської ради  (№9;20.12.17)</t>
  </si>
  <si>
    <t>0813242</t>
  </si>
  <si>
    <t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</si>
  <si>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</si>
  <si>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Рішення сесії Прилуцької міської ради  (№6;28.01.16)</t>
  </si>
  <si>
    <t>1010000</t>
  </si>
  <si>
    <t>Відділ культури і туризму Прилуцької міської ради</t>
  </si>
  <si>
    <t>1011100 мш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</si>
  <si>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</si>
  <si>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</si>
  <si>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</si>
  <si>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1011100шм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</si>
  <si>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</si>
  <si>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</si>
  <si>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</si>
  <si>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</si>
  <si>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</si>
  <si>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</si>
  <si>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</si>
  <si>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</si>
  <si>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</si>
  <si>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</si>
  <si>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</si>
  <si>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1500000</t>
  </si>
  <si>
    <t>Управління капітального будівництва</t>
  </si>
  <si>
    <t>Будівництво об'єктів житлово-комунального господарства</t>
  </si>
  <si>
    <t>1600000</t>
  </si>
  <si>
    <t>Управління містобудування та архітектури Прилуцької міської ради</t>
  </si>
  <si>
    <t>7350</t>
  </si>
  <si>
    <t>Фінансування розробки схем та проектних рішеньмасового застосування на 2017-2019 роки м.Прилуки</t>
  </si>
  <si>
    <t>Рішення сесії Прилуцької міської ради (№19; 23.04.18)</t>
  </si>
  <si>
    <t>УСЬОГО</t>
  </si>
  <si>
    <t>Код Програмної класифікації видатків та кредитування місцевих бюджетів</t>
  </si>
  <si>
    <t>.0640</t>
  </si>
  <si>
    <t>.0490</t>
  </si>
  <si>
    <t>.0620</t>
  </si>
  <si>
    <t>.0830</t>
  </si>
  <si>
    <t>.0910</t>
  </si>
  <si>
    <t>.0921</t>
  </si>
  <si>
    <t>.1030</t>
  </si>
  <si>
    <t>.0443</t>
  </si>
  <si>
    <t>0212010   (ДМЛ)</t>
  </si>
  <si>
    <t>Надання населенню вторинної медичної допомоги населенню на 2019 рік</t>
  </si>
  <si>
    <t>Рішення сесії Прилуцької міської ради 25.06.19</t>
  </si>
  <si>
    <t>"Забезпечення громадян м. Прилуки, які страждають на нецукровий діабет,лікарськими засобами на 2019 рік"</t>
  </si>
  <si>
    <t>Рішення сесії Прилуцької міської ради №5 від 22.02.19</t>
  </si>
  <si>
    <t>0212144/2282/</t>
  </si>
  <si>
    <t xml:space="preserve">Надання стоматологічної допомоги населенню </t>
  </si>
  <si>
    <t>0212100</t>
  </si>
  <si>
    <t>Стоматологічна допомога населенню</t>
  </si>
  <si>
    <t>Рішення сесії Прилуцької міської ради 21.12.2018</t>
  </si>
  <si>
    <t>Інші заходи у сфері соціального захисту і соціального забезпечення (60086,52+27173)</t>
  </si>
  <si>
    <t>0212152/2282/стомат</t>
  </si>
  <si>
    <t>0212152/2610/стомат</t>
  </si>
  <si>
    <t>0212113 /2610/дит</t>
  </si>
  <si>
    <t>0212152/2610/ дит</t>
  </si>
  <si>
    <t>0212144</t>
  </si>
  <si>
    <t>Рішення сесії Прилуцької міської ради 21.12.18;25.10.19</t>
  </si>
  <si>
    <t xml:space="preserve"> </t>
  </si>
  <si>
    <t>0200000</t>
  </si>
  <si>
    <t xml:space="preserve">Уточнений план </t>
  </si>
  <si>
    <t xml:space="preserve">Виконано </t>
  </si>
  <si>
    <t>О.І. Ворона</t>
  </si>
  <si>
    <t>Додаток 5</t>
  </si>
  <si>
    <t>Інформація про витрати міського бюджету на реалізацію місцевих/регіональних програм за 2019 рік</t>
  </si>
  <si>
    <t>Надання населенню вторинної медичної допомоги населенню на 2019 рік   в т.ч. Сприяння виконанню депутатських повноважень депутатами Прилуцької міської ради на 2017-2020 роки</t>
  </si>
  <si>
    <t>«Надання населенню  первинної медичної допомоги на 2019 рік»            в   т. ч.   Сприяння виконанню депутатських повноважень депутатами Прилуцької міської ради на 2017-2020 роки</t>
  </si>
  <si>
    <t>«Надання медичної допомоги дитячому населенню на 2019 рік»   в т. ч.  Сприяння виконанню депутатських повноважень депутатами Прилуцької міської ради на 2017-2020 роки</t>
  </si>
  <si>
    <t xml:space="preserve">Рішення міської ради </t>
  </si>
  <si>
    <t>Утримання безпритульних тварин у реабілітаційному  центрі м.Прилуки на 2018-2020 роки</t>
  </si>
  <si>
    <t>(________ сесія 7 скликання)</t>
  </si>
  <si>
    <t>__________2020 року  №</t>
  </si>
  <si>
    <t xml:space="preserve">Начальник фінансового управління міської ради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</si>
</sst>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9">
    <xf numFmtId="0" fontId="0" fillId="0" borderId="0" xfId="0"/>
    <xf numFmtId="0" fontId="2" fillId="2" borderId="1" xfId="2" applyFont="1" applyFill="1" applyBorder="1" applyAlignment="1">
      <alignment vertical="top" wrapText="1"/>
    </xf>
    <xf numFmtId="49" fontId="2" fillId="2" borderId="1" xfId="2" applyNumberFormat="1" applyFont="1" applyFill="1" applyBorder="1" applyAlignment="1">
      <alignment vertical="top" wrapText="1"/>
    </xf>
    <xf numFmtId="0" fontId="2" fillId="2" borderId="2" xfId="2" applyFont="1" applyFill="1" applyBorder="1" applyAlignment="1">
      <alignment vertical="top" wrapText="1"/>
    </xf>
    <xf numFmtId="49" fontId="2" fillId="2" borderId="3" xfId="2" applyNumberFormat="1" applyFont="1" applyFill="1" applyBorder="1" applyAlignment="1">
      <alignment vertical="top" wrapText="1"/>
    </xf>
    <xf numFmtId="0" fontId="2" fillId="2" borderId="4" xfId="2" applyFont="1" applyFill="1" applyBorder="1" applyAlignment="1">
      <alignment vertical="top" wrapText="1"/>
    </xf>
    <xf numFmtId="49" fontId="2" fillId="2" borderId="4" xfId="0" quotePrefix="1" applyNumberFormat="1" applyFont="1" applyFill="1" applyBorder="1" applyAlignment="1">
      <alignment horizontal="left" vertical="top" wrapText="1"/>
    </xf>
    <xf numFmtId="49" fontId="2" fillId="2" borderId="5" xfId="2" applyNumberFormat="1" applyFont="1" applyFill="1" applyBorder="1" applyAlignment="1">
      <alignment vertical="top" wrapText="1"/>
    </xf>
    <xf numFmtId="49" fontId="2" fillId="2" borderId="6" xfId="2" applyNumberFormat="1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  <xf numFmtId="49" fontId="2" fillId="2" borderId="7" xfId="2" applyNumberFormat="1" applyFont="1" applyFill="1" applyBorder="1" applyAlignment="1">
      <alignment vertical="top" wrapText="1"/>
    </xf>
    <xf numFmtId="0" fontId="2" fillId="2" borderId="7" xfId="2" applyFont="1" applyFill="1" applyBorder="1" applyAlignment="1">
      <alignment vertical="top" wrapText="1"/>
    </xf>
    <xf numFmtId="0" fontId="2" fillId="2" borderId="1" xfId="2" quotePrefix="1" applyFont="1" applyFill="1" applyBorder="1" applyAlignment="1">
      <alignment vertical="top" wrapText="1"/>
    </xf>
    <xf numFmtId="2" fontId="2" fillId="2" borderId="1" xfId="2" quotePrefix="1" applyNumberFormat="1" applyFont="1" applyFill="1" applyBorder="1" applyAlignment="1">
      <alignment vertical="top" wrapText="1"/>
    </xf>
    <xf numFmtId="49" fontId="2" fillId="2" borderId="0" xfId="2" applyNumberFormat="1" applyFont="1" applyFill="1" applyBorder="1" applyAlignment="1">
      <alignment vertical="top" wrapText="1"/>
    </xf>
    <xf numFmtId="0" fontId="2" fillId="2" borderId="0" xfId="2" applyFont="1" applyFill="1" applyBorder="1" applyAlignment="1">
      <alignment vertical="top" wrapText="1"/>
    </xf>
    <xf numFmtId="49" fontId="2" fillId="2" borderId="8" xfId="2" applyNumberFormat="1" applyFont="1" applyFill="1" applyBorder="1" applyAlignment="1">
      <alignment vertical="top" wrapText="1"/>
    </xf>
    <xf numFmtId="49" fontId="2" fillId="2" borderId="9" xfId="2" applyNumberFormat="1" applyFont="1" applyFill="1" applyBorder="1" applyAlignment="1">
      <alignment vertical="top" wrapText="1"/>
    </xf>
    <xf numFmtId="49" fontId="2" fillId="2" borderId="10" xfId="2" applyNumberFormat="1" applyFont="1" applyFill="1" applyBorder="1" applyAlignment="1">
      <alignment vertical="top" wrapText="1"/>
    </xf>
    <xf numFmtId="49" fontId="2" fillId="2" borderId="8" xfId="2" quotePrefix="1" applyNumberFormat="1" applyFont="1" applyFill="1" applyBorder="1" applyAlignment="1">
      <alignment vertical="top" wrapText="1"/>
    </xf>
    <xf numFmtId="49" fontId="2" fillId="2" borderId="8" xfId="2" quotePrefix="1" applyNumberFormat="1" applyFont="1" applyFill="1" applyBorder="1" applyAlignment="1">
      <alignment horizontal="left" vertical="top" wrapText="1"/>
    </xf>
    <xf numFmtId="49" fontId="2" fillId="2" borderId="11" xfId="2" applyNumberFormat="1" applyFont="1" applyFill="1" applyBorder="1" applyAlignment="1">
      <alignment vertical="top" wrapText="1"/>
    </xf>
    <xf numFmtId="0" fontId="2" fillId="2" borderId="12" xfId="2" applyFont="1" applyFill="1" applyBorder="1" applyAlignment="1">
      <alignment vertical="top" wrapText="1"/>
    </xf>
    <xf numFmtId="2" fontId="2" fillId="2" borderId="1" xfId="2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/>
    <xf numFmtId="2" fontId="2" fillId="2" borderId="0" xfId="0" applyNumberFormat="1" applyFont="1" applyFill="1" applyAlignment="1"/>
    <xf numFmtId="2" fontId="2" fillId="2" borderId="0" xfId="2" applyNumberFormat="1" applyFont="1" applyFill="1" applyBorder="1" applyAlignment="1">
      <alignment vertical="top" wrapText="1"/>
    </xf>
    <xf numFmtId="0" fontId="2" fillId="2" borderId="0" xfId="2" applyFont="1" applyFill="1" applyBorder="1" applyAlignment="1">
      <alignment horizontal="center" vertical="top" wrapText="1"/>
    </xf>
    <xf numFmtId="49" fontId="2" fillId="2" borderId="13" xfId="2" applyNumberFormat="1" applyFont="1" applyFill="1" applyBorder="1" applyAlignment="1">
      <alignment vertical="top" wrapText="1"/>
    </xf>
    <xf numFmtId="0" fontId="2" fillId="2" borderId="14" xfId="2" applyFont="1" applyFill="1" applyBorder="1" applyAlignment="1">
      <alignment vertical="top" wrapText="1"/>
    </xf>
    <xf numFmtId="0" fontId="2" fillId="2" borderId="15" xfId="2" applyFont="1" applyFill="1" applyBorder="1" applyAlignment="1">
      <alignment vertical="top" wrapText="1"/>
    </xf>
    <xf numFmtId="2" fontId="2" fillId="2" borderId="16" xfId="2" applyNumberFormat="1" applyFont="1" applyFill="1" applyBorder="1" applyAlignment="1">
      <alignment vertical="top" wrapText="1"/>
    </xf>
    <xf numFmtId="2" fontId="2" fillId="2" borderId="6" xfId="2" applyNumberFormat="1" applyFont="1" applyFill="1" applyBorder="1" applyAlignment="1">
      <alignment vertical="top" wrapText="1"/>
    </xf>
    <xf numFmtId="0" fontId="2" fillId="3" borderId="17" xfId="2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2" fontId="2" fillId="2" borderId="18" xfId="2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vertical="top" wrapText="1"/>
    </xf>
    <xf numFmtId="2" fontId="2" fillId="2" borderId="2" xfId="2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2" fontId="2" fillId="2" borderId="19" xfId="2" applyNumberFormat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20" xfId="2" applyFont="1" applyFill="1" applyBorder="1" applyAlignment="1">
      <alignment vertical="top" wrapText="1"/>
    </xf>
    <xf numFmtId="2" fontId="2" fillId="2" borderId="4" xfId="2" applyNumberFormat="1" applyFont="1" applyFill="1" applyBorder="1" applyAlignment="1">
      <alignment vertical="top" wrapText="1"/>
    </xf>
    <xf numFmtId="2" fontId="2" fillId="2" borderId="20" xfId="2" applyNumberFormat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 wrapText="1"/>
    </xf>
    <xf numFmtId="0" fontId="2" fillId="2" borderId="21" xfId="2" applyFont="1" applyFill="1" applyBorder="1" applyAlignment="1">
      <alignment vertical="top" wrapText="1"/>
    </xf>
    <xf numFmtId="2" fontId="2" fillId="2" borderId="21" xfId="2" applyNumberFormat="1" applyFont="1" applyFill="1" applyBorder="1" applyAlignment="1">
      <alignment vertical="top" wrapText="1"/>
    </xf>
    <xf numFmtId="2" fontId="2" fillId="2" borderId="7" xfId="2" applyNumberFormat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2" fontId="2" fillId="2" borderId="17" xfId="2" applyNumberFormat="1" applyFont="1" applyFill="1" applyBorder="1" applyAlignment="1">
      <alignment vertical="top" wrapText="1"/>
    </xf>
    <xf numFmtId="0" fontId="2" fillId="4" borderId="1" xfId="1" applyFont="1" applyFill="1" applyBorder="1" applyAlignment="1">
      <alignment vertical="top" wrapText="1"/>
    </xf>
    <xf numFmtId="2" fontId="2" fillId="3" borderId="18" xfId="2" applyNumberFormat="1" applyFont="1" applyFill="1" applyBorder="1" applyAlignment="1">
      <alignment vertical="top" wrapText="1"/>
    </xf>
    <xf numFmtId="0" fontId="2" fillId="4" borderId="1" xfId="2" applyFont="1" applyFill="1" applyBorder="1" applyAlignment="1">
      <alignment vertical="top" wrapText="1"/>
    </xf>
    <xf numFmtId="2" fontId="2" fillId="2" borderId="18" xfId="2" quotePrefix="1" applyNumberFormat="1" applyFont="1" applyFill="1" applyBorder="1" applyAlignment="1">
      <alignment vertical="top" wrapText="1"/>
    </xf>
    <xf numFmtId="2" fontId="2" fillId="2" borderId="12" xfId="2" applyNumberFormat="1" applyFont="1" applyFill="1" applyBorder="1" applyAlignment="1">
      <alignment vertical="top" wrapText="1"/>
    </xf>
    <xf numFmtId="2" fontId="2" fillId="2" borderId="22" xfId="2" applyNumberFormat="1" applyFont="1" applyFill="1" applyBorder="1" applyAlignment="1">
      <alignment vertical="top" wrapText="1"/>
    </xf>
    <xf numFmtId="2" fontId="2" fillId="2" borderId="0" xfId="2" applyNumberFormat="1" applyFont="1" applyFill="1" applyAlignment="1">
      <alignment vertical="top" wrapText="1"/>
    </xf>
    <xf numFmtId="0" fontId="2" fillId="2" borderId="0" xfId="0" applyFont="1" applyFill="1" applyBorder="1"/>
    <xf numFmtId="2" fontId="2" fillId="2" borderId="0" xfId="0" applyNumberFormat="1" applyFont="1" applyFill="1" applyBorder="1"/>
    <xf numFmtId="2" fontId="2" fillId="2" borderId="0" xfId="0" applyNumberFormat="1" applyFont="1" applyFill="1" applyBorder="1" applyAlignment="1"/>
    <xf numFmtId="2" fontId="2" fillId="2" borderId="0" xfId="0" applyNumberFormat="1" applyFont="1" applyFill="1" applyAlignment="1">
      <alignment horizontal="center"/>
    </xf>
    <xf numFmtId="2" fontId="2" fillId="2" borderId="1" xfId="2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2" xfId="2" applyNumberFormat="1" applyFont="1" applyFill="1" applyBorder="1" applyAlignment="1">
      <alignment horizontal="center" vertical="top" wrapText="1"/>
    </xf>
    <xf numFmtId="2" fontId="2" fillId="2" borderId="3" xfId="2" applyNumberFormat="1" applyFont="1" applyFill="1" applyBorder="1" applyAlignment="1">
      <alignment horizontal="center" vertical="top" wrapText="1"/>
    </xf>
    <xf numFmtId="2" fontId="2" fillId="2" borderId="5" xfId="2" applyNumberFormat="1" applyFont="1" applyFill="1" applyBorder="1" applyAlignment="1">
      <alignment horizontal="center" vertical="top" wrapText="1"/>
    </xf>
    <xf numFmtId="2" fontId="2" fillId="2" borderId="7" xfId="2" applyNumberFormat="1" applyFont="1" applyFill="1" applyBorder="1" applyAlignment="1">
      <alignment horizontal="center" vertical="top" wrapText="1"/>
    </xf>
    <xf numFmtId="2" fontId="2" fillId="2" borderId="6" xfId="2" applyNumberFormat="1" applyFont="1" applyFill="1" applyBorder="1" applyAlignment="1">
      <alignment horizontal="center" vertical="top" wrapText="1"/>
    </xf>
    <xf numFmtId="2" fontId="2" fillId="2" borderId="12" xfId="2" applyNumberFormat="1" applyFont="1" applyFill="1" applyBorder="1" applyAlignment="1">
      <alignment horizontal="center" vertical="top" wrapText="1"/>
    </xf>
    <xf numFmtId="2" fontId="2" fillId="2" borderId="0" xfId="2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/>
    </xf>
    <xf numFmtId="2" fontId="2" fillId="2" borderId="4" xfId="2" applyNumberFormat="1" applyFont="1" applyFill="1" applyBorder="1" applyAlignment="1">
      <alignment horizontal="center" vertical="top" wrapText="1"/>
    </xf>
    <xf numFmtId="2" fontId="2" fillId="2" borderId="0" xfId="2" applyNumberFormat="1" applyFont="1" applyFill="1" applyAlignment="1">
      <alignment horizontal="center" vertical="top" wrapText="1"/>
    </xf>
    <xf numFmtId="2" fontId="2" fillId="2" borderId="23" xfId="2" applyNumberFormat="1" applyFont="1" applyFill="1" applyBorder="1" applyAlignment="1">
      <alignment horizontal="center" vertical="top" wrapText="1"/>
    </xf>
    <xf numFmtId="49" fontId="2" fillId="5" borderId="8" xfId="2" applyNumberFormat="1" applyFont="1" applyFill="1" applyBorder="1" applyAlignment="1">
      <alignment vertical="top" wrapText="1"/>
    </xf>
    <xf numFmtId="49" fontId="2" fillId="5" borderId="1" xfId="2" applyNumberFormat="1" applyFont="1" applyFill="1" applyBorder="1" applyAlignment="1">
      <alignment vertical="top" wrapText="1"/>
    </xf>
    <xf numFmtId="0" fontId="2" fillId="5" borderId="1" xfId="2" applyFont="1" applyFill="1" applyBorder="1" applyAlignment="1">
      <alignment vertical="top" wrapText="1"/>
    </xf>
    <xf numFmtId="2" fontId="2" fillId="5" borderId="1" xfId="2" applyNumberFormat="1" applyFont="1" applyFill="1" applyBorder="1" applyAlignment="1">
      <alignment vertical="top" wrapText="1"/>
    </xf>
    <xf numFmtId="0" fontId="2" fillId="5" borderId="1" xfId="1" applyFont="1" applyFill="1" applyBorder="1" applyAlignment="1">
      <alignment vertical="top" wrapText="1"/>
    </xf>
    <xf numFmtId="2" fontId="2" fillId="5" borderId="1" xfId="2" applyNumberFormat="1" applyFont="1" applyFill="1" applyBorder="1" applyAlignment="1">
      <alignment horizontal="center" vertical="top" wrapText="1"/>
    </xf>
    <xf numFmtId="2" fontId="2" fillId="6" borderId="1" xfId="2" applyNumberFormat="1" applyFont="1" applyFill="1" applyBorder="1" applyAlignment="1">
      <alignment horizontal="center" vertical="top" wrapText="1"/>
    </xf>
    <xf numFmtId="49" fontId="2" fillId="5" borderId="10" xfId="2" applyNumberFormat="1" applyFont="1" applyFill="1" applyBorder="1" applyAlignment="1">
      <alignment vertical="top" wrapText="1"/>
    </xf>
    <xf numFmtId="0" fontId="2" fillId="5" borderId="7" xfId="2" applyFont="1" applyFill="1" applyBorder="1" applyAlignment="1">
      <alignment vertical="top" wrapText="1"/>
    </xf>
    <xf numFmtId="2" fontId="2" fillId="5" borderId="7" xfId="2" applyNumberFormat="1" applyFont="1" applyFill="1" applyBorder="1" applyAlignment="1">
      <alignment vertical="top" wrapText="1"/>
    </xf>
    <xf numFmtId="2" fontId="2" fillId="5" borderId="7" xfId="2" applyNumberFormat="1" applyFont="1" applyFill="1" applyBorder="1" applyAlignment="1">
      <alignment horizontal="center" vertical="top" wrapText="1"/>
    </xf>
    <xf numFmtId="49" fontId="2" fillId="6" borderId="8" xfId="2" quotePrefix="1" applyNumberFormat="1" applyFont="1" applyFill="1" applyBorder="1" applyAlignment="1">
      <alignment vertical="top" wrapText="1"/>
    </xf>
    <xf numFmtId="0" fontId="2" fillId="6" borderId="1" xfId="2" applyFont="1" applyFill="1" applyBorder="1" applyAlignment="1">
      <alignment vertical="top" wrapText="1"/>
    </xf>
    <xf numFmtId="2" fontId="2" fillId="6" borderId="1" xfId="2" applyNumberFormat="1" applyFont="1" applyFill="1" applyBorder="1" applyAlignment="1">
      <alignment vertical="top" wrapText="1"/>
    </xf>
    <xf numFmtId="2" fontId="2" fillId="6" borderId="1" xfId="2" quotePrefix="1" applyNumberFormat="1" applyFont="1" applyFill="1" applyBorder="1" applyAlignment="1">
      <alignment vertical="top" wrapText="1"/>
    </xf>
    <xf numFmtId="2" fontId="2" fillId="6" borderId="1" xfId="2" quotePrefix="1" applyNumberFormat="1" applyFont="1" applyFill="1" applyBorder="1" applyAlignment="1">
      <alignment horizontal="center" vertical="top" wrapText="1"/>
    </xf>
    <xf numFmtId="0" fontId="2" fillId="6" borderId="1" xfId="1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left"/>
    </xf>
    <xf numFmtId="0" fontId="2" fillId="2" borderId="7" xfId="2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  <xf numFmtId="0" fontId="2" fillId="2" borderId="30" xfId="2" applyFont="1" applyFill="1" applyBorder="1" applyAlignment="1">
      <alignment horizontal="center" vertical="top" wrapText="1"/>
    </xf>
    <xf numFmtId="0" fontId="2" fillId="2" borderId="14" xfId="2" applyFont="1" applyFill="1" applyBorder="1" applyAlignment="1">
      <alignment horizontal="center" vertical="top" wrapText="1"/>
    </xf>
    <xf numFmtId="0" fontId="2" fillId="2" borderId="31" xfId="2" applyFont="1" applyFill="1" applyBorder="1" applyAlignment="1">
      <alignment horizontal="center" vertical="top" wrapText="1"/>
    </xf>
    <xf numFmtId="2" fontId="2" fillId="2" borderId="30" xfId="2" applyNumberFormat="1" applyFont="1" applyFill="1" applyBorder="1" applyAlignment="1">
      <alignment horizontal="center" vertical="top" wrapText="1"/>
    </xf>
    <xf numFmtId="2" fontId="2" fillId="2" borderId="14" xfId="2" applyNumberFormat="1" applyFont="1" applyFill="1" applyBorder="1" applyAlignment="1">
      <alignment horizontal="center" vertical="top" wrapText="1"/>
    </xf>
    <xf numFmtId="2" fontId="2" fillId="2" borderId="15" xfId="2" applyNumberFormat="1" applyFont="1" applyFill="1" applyBorder="1" applyAlignment="1">
      <alignment horizontal="center" vertical="top" wrapText="1"/>
    </xf>
    <xf numFmtId="2" fontId="2" fillId="2" borderId="28" xfId="2" applyNumberFormat="1" applyFont="1" applyFill="1" applyBorder="1" applyAlignment="1">
      <alignment horizontal="center" vertical="top" wrapText="1"/>
    </xf>
    <xf numFmtId="2" fontId="2" fillId="2" borderId="29" xfId="2" applyNumberFormat="1" applyFont="1" applyFill="1" applyBorder="1" applyAlignment="1">
      <alignment horizontal="center" vertical="top" wrapText="1"/>
    </xf>
    <xf numFmtId="2" fontId="2" fillId="2" borderId="24" xfId="2" applyNumberFormat="1" applyFont="1" applyFill="1" applyBorder="1" applyAlignment="1">
      <alignment horizontal="center" vertical="top" wrapText="1"/>
    </xf>
    <xf numFmtId="2" fontId="2" fillId="2" borderId="26" xfId="2" applyNumberFormat="1" applyFont="1" applyFill="1" applyBorder="1" applyAlignment="1">
      <alignment horizontal="center" vertical="top" wrapText="1"/>
    </xf>
    <xf numFmtId="0" fontId="2" fillId="2" borderId="24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26" xfId="2" applyFont="1" applyFill="1" applyBorder="1" applyAlignment="1">
      <alignment horizontal="center" vertical="top" wrapText="1"/>
    </xf>
    <xf numFmtId="0" fontId="2" fillId="2" borderId="27" xfId="2" applyFont="1" applyFill="1" applyBorder="1" applyAlignment="1">
      <alignment horizontal="center" vertical="top" wrapText="1"/>
    </xf>
    <xf numFmtId="49" fontId="2" fillId="2" borderId="0" xfId="2" applyNumberFormat="1" applyFont="1" applyFill="1" applyAlignment="1">
      <alignment horizontal="left" vertical="top" wrapText="1"/>
    </xf>
    <xf numFmtId="0" fontId="2" fillId="2" borderId="0" xfId="2" applyFont="1" applyFill="1" applyBorder="1" applyAlignment="1">
      <alignment horizontal="center" vertical="top" wrapText="1"/>
    </xf>
    <xf numFmtId="0" fontId="2" fillId="2" borderId="28" xfId="2" applyFont="1" applyFill="1" applyBorder="1" applyAlignment="1">
      <alignment vertical="top" wrapText="1"/>
    </xf>
    <xf numFmtId="0" fontId="2" fillId="2" borderId="29" xfId="2" applyFont="1" applyFill="1" applyBorder="1" applyAlignment="1">
      <alignment vertical="top" wrapText="1"/>
    </xf>
    <xf numFmtId="49" fontId="2" fillId="2" borderId="10" xfId="2" applyNumberFormat="1" applyFont="1" applyFill="1" applyBorder="1" applyAlignment="1">
      <alignment vertical="top" wrapText="1"/>
    </xf>
    <xf numFmtId="49" fontId="2" fillId="2" borderId="5" xfId="2" applyNumberFormat="1" applyFont="1" applyFill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topLeftCell="A73" zoomScale="75" zoomScaleNormal="85" workbookViewId="0">
      <selection activeCell="I75" sqref="I75"/>
    </sheetView>
  </sheetViews>
  <sheetFormatPr defaultColWidth="15.5703125" defaultRowHeight="15"/>
  <cols>
    <col min="1" max="1" width="13.28515625" style="25" customWidth="1"/>
    <col min="2" max="2" width="7.140625" style="26" hidden="1" customWidth="1"/>
    <col min="3" max="3" width="7.28515625" style="26" hidden="1" customWidth="1"/>
    <col min="4" max="5" width="21.28515625" style="26" customWidth="1"/>
    <col min="6" max="6" width="13" style="26" hidden="1" customWidth="1"/>
    <col min="7" max="8" width="15.5703125" style="65"/>
    <col min="9" max="9" width="14.7109375" style="65" customWidth="1"/>
    <col min="10" max="10" width="15.5703125" style="27" hidden="1" customWidth="1"/>
    <col min="11" max="11" width="15.5703125" style="65"/>
    <col min="12" max="12" width="14.28515625" style="65" customWidth="1"/>
    <col min="13" max="13" width="15.5703125" style="65" customWidth="1"/>
    <col min="14" max="14" width="0.140625" style="26" customWidth="1"/>
    <col min="15" max="16384" width="15.5703125" style="26"/>
  </cols>
  <sheetData>
    <row r="1" spans="1:14">
      <c r="K1" s="96" t="s">
        <v>217</v>
      </c>
    </row>
    <row r="2" spans="1:14">
      <c r="K2" s="96" t="s">
        <v>219</v>
      </c>
    </row>
    <row r="3" spans="1:14">
      <c r="K3" s="96" t="s">
        <v>220</v>
      </c>
    </row>
    <row r="4" spans="1:14">
      <c r="K4" s="96" t="s">
        <v>212</v>
      </c>
    </row>
    <row r="5" spans="1:14" ht="15.6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74"/>
      <c r="N5" s="29"/>
    </row>
    <row r="6" spans="1:14" ht="21.75" customHeight="1" thickBot="1">
      <c r="A6" s="114" t="s">
        <v>213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29"/>
    </row>
    <row r="7" spans="1:14" ht="27" customHeight="1">
      <c r="A7" s="30"/>
      <c r="B7" s="31"/>
      <c r="C7" s="31"/>
      <c r="D7" s="31"/>
      <c r="E7" s="31"/>
      <c r="F7" s="32"/>
      <c r="G7" s="102" t="s">
        <v>209</v>
      </c>
      <c r="H7" s="103"/>
      <c r="I7" s="103"/>
      <c r="J7" s="104"/>
      <c r="K7" s="99" t="s">
        <v>210</v>
      </c>
      <c r="L7" s="100"/>
      <c r="M7" s="100"/>
      <c r="N7" s="101"/>
    </row>
    <row r="8" spans="1:14" ht="12.75" customHeight="1">
      <c r="A8" s="117" t="s">
        <v>181</v>
      </c>
      <c r="B8" s="97" t="s">
        <v>0</v>
      </c>
      <c r="C8" s="97" t="s">
        <v>1</v>
      </c>
      <c r="D8" s="97" t="s">
        <v>2</v>
      </c>
      <c r="E8" s="97" t="s">
        <v>3</v>
      </c>
      <c r="F8" s="115" t="s">
        <v>4</v>
      </c>
      <c r="G8" s="105" t="s">
        <v>5</v>
      </c>
      <c r="H8" s="105" t="s">
        <v>6</v>
      </c>
      <c r="I8" s="107" t="s">
        <v>7</v>
      </c>
      <c r="J8" s="33"/>
      <c r="K8" s="105" t="s">
        <v>5</v>
      </c>
      <c r="L8" s="105" t="s">
        <v>6</v>
      </c>
      <c r="M8" s="109" t="s">
        <v>7</v>
      </c>
      <c r="N8" s="110"/>
    </row>
    <row r="9" spans="1:14" ht="153" customHeight="1" thickBot="1">
      <c r="A9" s="118"/>
      <c r="B9" s="98"/>
      <c r="C9" s="98"/>
      <c r="D9" s="98"/>
      <c r="E9" s="98"/>
      <c r="F9" s="116"/>
      <c r="G9" s="106"/>
      <c r="H9" s="106"/>
      <c r="I9" s="108"/>
      <c r="J9" s="34" t="s">
        <v>8</v>
      </c>
      <c r="K9" s="106"/>
      <c r="L9" s="106"/>
      <c r="M9" s="111"/>
      <c r="N9" s="112"/>
    </row>
    <row r="10" spans="1:14" ht="30">
      <c r="A10" s="86" t="s">
        <v>208</v>
      </c>
      <c r="B10" s="87"/>
      <c r="C10" s="87"/>
      <c r="D10" s="88" t="s">
        <v>9</v>
      </c>
      <c r="E10" s="87"/>
      <c r="F10" s="87"/>
      <c r="G10" s="89">
        <f t="shared" ref="G10:G18" si="0">H10+I10</f>
        <v>68836014.930000007</v>
      </c>
      <c r="H10" s="89">
        <f>SUM(H11:H40)-H14-H17-H20</f>
        <v>65546170.93</v>
      </c>
      <c r="I10" s="89">
        <f>SUM(I11:I40)-I14-I17-I20</f>
        <v>3289844</v>
      </c>
      <c r="J10" s="88">
        <f>SUM(J11:J40)-J14-J17-J20</f>
        <v>3289844</v>
      </c>
      <c r="K10" s="89">
        <f>L10+M10</f>
        <v>67942320.659999996</v>
      </c>
      <c r="L10" s="89">
        <f>SUM(L11:L40)-L14-L17-L20</f>
        <v>64686730.130000003</v>
      </c>
      <c r="M10" s="89">
        <f>SUM(M11:M40)-M14-M17-M20</f>
        <v>3255590.5300000003</v>
      </c>
      <c r="N10" s="35">
        <f>SUM(N11:N40)-N14-N17-N20</f>
        <v>3255590.5300000003</v>
      </c>
    </row>
    <row r="11" spans="1:14" ht="90.75" customHeight="1">
      <c r="A11" s="16" t="s">
        <v>10</v>
      </c>
      <c r="B11" s="1">
        <v>2010</v>
      </c>
      <c r="C11" s="1" t="s">
        <v>11</v>
      </c>
      <c r="D11" s="23" t="s">
        <v>12</v>
      </c>
      <c r="E11" s="36" t="s">
        <v>13</v>
      </c>
      <c r="F11" s="1" t="s">
        <v>14</v>
      </c>
      <c r="G11" s="66">
        <f t="shared" si="0"/>
        <v>58619.76</v>
      </c>
      <c r="H11" s="66">
        <v>58619.76</v>
      </c>
      <c r="I11" s="66"/>
      <c r="J11" s="23"/>
      <c r="K11" s="66">
        <f>L11+M11</f>
        <v>58619.76</v>
      </c>
      <c r="L11" s="66">
        <v>58619.76</v>
      </c>
      <c r="M11" s="66"/>
      <c r="N11" s="37"/>
    </row>
    <row r="12" spans="1:14" ht="75">
      <c r="A12" s="16" t="s">
        <v>26</v>
      </c>
      <c r="B12" s="1">
        <v>2010</v>
      </c>
      <c r="C12" s="1" t="s">
        <v>11</v>
      </c>
      <c r="D12" s="23" t="s">
        <v>12</v>
      </c>
      <c r="E12" s="23" t="s">
        <v>191</v>
      </c>
      <c r="F12" s="1" t="s">
        <v>206</v>
      </c>
      <c r="G12" s="66">
        <f t="shared" si="0"/>
        <v>42917590.789999999</v>
      </c>
      <c r="H12" s="66">
        <v>41396676.789999999</v>
      </c>
      <c r="I12" s="66">
        <v>1520914</v>
      </c>
      <c r="J12" s="23">
        <v>1520914</v>
      </c>
      <c r="K12" s="66">
        <f>L12+M12</f>
        <v>42569933.550000004</v>
      </c>
      <c r="L12" s="66">
        <v>41083273.020000003</v>
      </c>
      <c r="M12" s="66">
        <v>1486660.53</v>
      </c>
      <c r="N12" s="37">
        <v>1486660.53</v>
      </c>
    </row>
    <row r="13" spans="1:14" ht="75">
      <c r="A13" s="16" t="s">
        <v>205</v>
      </c>
      <c r="B13" s="1">
        <v>2144</v>
      </c>
      <c r="C13" s="1" t="s">
        <v>22</v>
      </c>
      <c r="D13" s="23" t="s">
        <v>30</v>
      </c>
      <c r="E13" s="23" t="s">
        <v>191</v>
      </c>
      <c r="F13" s="1" t="s">
        <v>206</v>
      </c>
      <c r="G13" s="66">
        <f t="shared" si="0"/>
        <v>55289.5</v>
      </c>
      <c r="H13" s="66">
        <v>55289.5</v>
      </c>
      <c r="I13" s="66"/>
      <c r="J13" s="23"/>
      <c r="K13" s="66">
        <f>L13+M13</f>
        <v>55077.81</v>
      </c>
      <c r="L13" s="66">
        <v>55077.81</v>
      </c>
      <c r="M13" s="66"/>
      <c r="N13" s="37"/>
    </row>
    <row r="14" spans="1:14" ht="165">
      <c r="A14" s="16" t="s">
        <v>15</v>
      </c>
      <c r="B14" s="1">
        <v>2010</v>
      </c>
      <c r="C14" s="1" t="s">
        <v>11</v>
      </c>
      <c r="D14" s="23" t="s">
        <v>12</v>
      </c>
      <c r="E14" s="36" t="s">
        <v>214</v>
      </c>
      <c r="F14" s="1" t="s">
        <v>17</v>
      </c>
      <c r="G14" s="66">
        <f t="shared" si="0"/>
        <v>284757</v>
      </c>
      <c r="H14" s="66">
        <v>163757</v>
      </c>
      <c r="I14" s="66">
        <v>121000</v>
      </c>
      <c r="J14" s="23">
        <v>121000</v>
      </c>
      <c r="K14" s="66">
        <f t="shared" ref="K14:K77" si="1">L14+M14</f>
        <v>283316.09999999998</v>
      </c>
      <c r="L14" s="66">
        <v>162936.1</v>
      </c>
      <c r="M14" s="66">
        <v>120380</v>
      </c>
      <c r="N14" s="37">
        <v>120380</v>
      </c>
    </row>
    <row r="15" spans="1:14" ht="90">
      <c r="A15" s="16" t="s">
        <v>20</v>
      </c>
      <c r="B15" s="1">
        <v>2111</v>
      </c>
      <c r="C15" s="1" t="s">
        <v>18</v>
      </c>
      <c r="D15" s="23" t="s">
        <v>19</v>
      </c>
      <c r="E15" s="36" t="s">
        <v>13</v>
      </c>
      <c r="F15" s="1" t="s">
        <v>14</v>
      </c>
      <c r="G15" s="66">
        <f t="shared" si="0"/>
        <v>710000</v>
      </c>
      <c r="H15" s="66">
        <v>710000</v>
      </c>
      <c r="I15" s="66"/>
      <c r="J15" s="23"/>
      <c r="K15" s="66">
        <f t="shared" si="1"/>
        <v>709984.53</v>
      </c>
      <c r="L15" s="66">
        <v>709984.53</v>
      </c>
      <c r="M15" s="66"/>
      <c r="N15" s="37"/>
    </row>
    <row r="16" spans="1:14" ht="90">
      <c r="A16" s="16" t="s">
        <v>20</v>
      </c>
      <c r="B16" s="1">
        <v>2111</v>
      </c>
      <c r="C16" s="1" t="s">
        <v>18</v>
      </c>
      <c r="D16" s="23" t="s">
        <v>19</v>
      </c>
      <c r="E16" s="1" t="s">
        <v>21</v>
      </c>
      <c r="F16" s="1" t="s">
        <v>14</v>
      </c>
      <c r="G16" s="66">
        <f t="shared" si="0"/>
        <v>752350</v>
      </c>
      <c r="H16" s="66">
        <v>752350</v>
      </c>
      <c r="I16" s="66"/>
      <c r="J16" s="23"/>
      <c r="K16" s="66">
        <f t="shared" si="1"/>
        <v>515337.1</v>
      </c>
      <c r="L16" s="66">
        <v>515337.1</v>
      </c>
      <c r="M16" s="66"/>
      <c r="N16" s="37"/>
    </row>
    <row r="17" spans="1:14" ht="165">
      <c r="A17" s="16" t="s">
        <v>20</v>
      </c>
      <c r="B17" s="1">
        <v>2111</v>
      </c>
      <c r="C17" s="1" t="s">
        <v>18</v>
      </c>
      <c r="D17" s="23" t="s">
        <v>19</v>
      </c>
      <c r="E17" s="36" t="s">
        <v>215</v>
      </c>
      <c r="F17" s="1" t="s">
        <v>17</v>
      </c>
      <c r="G17" s="66">
        <f>H17+I17</f>
        <v>19350</v>
      </c>
      <c r="H17" s="66">
        <v>19350</v>
      </c>
      <c r="I17" s="66"/>
      <c r="J17" s="23"/>
      <c r="K17" s="66">
        <f>L17+M17</f>
        <v>19350</v>
      </c>
      <c r="L17" s="66">
        <v>19350</v>
      </c>
      <c r="M17" s="66"/>
      <c r="N17" s="37"/>
    </row>
    <row r="18" spans="1:14" ht="105">
      <c r="A18" s="16" t="s">
        <v>204</v>
      </c>
      <c r="B18" s="1">
        <v>2152</v>
      </c>
      <c r="C18" s="1" t="s">
        <v>22</v>
      </c>
      <c r="D18" s="23" t="s">
        <v>23</v>
      </c>
      <c r="E18" s="1" t="s">
        <v>24</v>
      </c>
      <c r="F18" s="1" t="s">
        <v>25</v>
      </c>
      <c r="G18" s="66">
        <f t="shared" si="0"/>
        <v>2025000</v>
      </c>
      <c r="H18" s="66">
        <v>2025000</v>
      </c>
      <c r="I18" s="66"/>
      <c r="J18" s="23"/>
      <c r="K18" s="66">
        <f>L18+M18</f>
        <v>2003317.18</v>
      </c>
      <c r="L18" s="66">
        <v>2003317.18</v>
      </c>
      <c r="M18" s="66"/>
      <c r="N18" s="37"/>
    </row>
    <row r="19" spans="1:14" ht="60">
      <c r="A19" s="38" t="s">
        <v>26</v>
      </c>
      <c r="B19" s="24">
        <v>2010</v>
      </c>
      <c r="C19" s="24" t="s">
        <v>11</v>
      </c>
      <c r="D19" s="39" t="s">
        <v>12</v>
      </c>
      <c r="E19" s="40" t="s">
        <v>27</v>
      </c>
      <c r="F19" s="24" t="s">
        <v>199</v>
      </c>
      <c r="G19" s="67">
        <f>SUM(H19:I19)</f>
        <v>9468000</v>
      </c>
      <c r="H19" s="67">
        <v>9468000</v>
      </c>
      <c r="I19" s="67"/>
      <c r="J19" s="41"/>
      <c r="K19" s="66">
        <f t="shared" si="1"/>
        <v>9259031.8599999994</v>
      </c>
      <c r="L19" s="66">
        <v>9259031.8599999994</v>
      </c>
      <c r="M19" s="66"/>
      <c r="N19" s="37"/>
    </row>
    <row r="20" spans="1:14" ht="149.25" customHeight="1" thickBot="1">
      <c r="A20" s="17" t="s">
        <v>190</v>
      </c>
      <c r="B20" s="3">
        <v>2010</v>
      </c>
      <c r="C20" s="3" t="s">
        <v>11</v>
      </c>
      <c r="D20" s="42" t="s">
        <v>12</v>
      </c>
      <c r="E20" s="43" t="s">
        <v>216</v>
      </c>
      <c r="F20" s="3" t="s">
        <v>17</v>
      </c>
      <c r="G20" s="68">
        <f t="shared" ref="G20:G30" si="2">H20+I20</f>
        <v>10000</v>
      </c>
      <c r="H20" s="68">
        <v>10000</v>
      </c>
      <c r="I20" s="68"/>
      <c r="J20" s="42"/>
      <c r="K20" s="68">
        <f>L20+M20</f>
        <v>10000</v>
      </c>
      <c r="L20" s="68">
        <v>10000</v>
      </c>
      <c r="M20" s="68"/>
      <c r="N20" s="44"/>
    </row>
    <row r="21" spans="1:14" ht="60">
      <c r="A21" s="4" t="s">
        <v>197</v>
      </c>
      <c r="B21" s="5">
        <v>2100</v>
      </c>
      <c r="C21" s="5"/>
      <c r="D21" s="6" t="s">
        <v>198</v>
      </c>
      <c r="E21" s="45" t="s">
        <v>196</v>
      </c>
      <c r="F21" s="46" t="s">
        <v>192</v>
      </c>
      <c r="G21" s="69">
        <f t="shared" si="2"/>
        <v>4187516.38</v>
      </c>
      <c r="H21" s="76">
        <v>4187516.38</v>
      </c>
      <c r="I21" s="76"/>
      <c r="J21" s="47"/>
      <c r="K21" s="76">
        <f t="shared" si="1"/>
        <v>4187516.38</v>
      </c>
      <c r="L21" s="76">
        <v>4187516.38</v>
      </c>
      <c r="M21" s="76"/>
      <c r="N21" s="48"/>
    </row>
    <row r="22" spans="1:14" ht="60.75" thickBot="1">
      <c r="A22" s="7" t="s">
        <v>202</v>
      </c>
      <c r="B22" s="8" t="s">
        <v>31</v>
      </c>
      <c r="C22" s="9" t="s">
        <v>22</v>
      </c>
      <c r="D22" s="34" t="s">
        <v>23</v>
      </c>
      <c r="E22" s="49" t="s">
        <v>196</v>
      </c>
      <c r="F22" s="50" t="s">
        <v>192</v>
      </c>
      <c r="G22" s="70">
        <f t="shared" si="2"/>
        <v>146700</v>
      </c>
      <c r="H22" s="72">
        <v>146700</v>
      </c>
      <c r="I22" s="72"/>
      <c r="J22" s="34"/>
      <c r="K22" s="72">
        <f t="shared" si="1"/>
        <v>146700</v>
      </c>
      <c r="L22" s="72">
        <v>146700</v>
      </c>
      <c r="M22" s="72"/>
      <c r="N22" s="51"/>
    </row>
    <row r="23" spans="1:14" ht="99.75" customHeight="1">
      <c r="A23" s="18" t="s">
        <v>201</v>
      </c>
      <c r="B23" s="10" t="s">
        <v>31</v>
      </c>
      <c r="C23" s="11" t="s">
        <v>22</v>
      </c>
      <c r="D23" s="52" t="s">
        <v>23</v>
      </c>
      <c r="E23" s="53" t="s">
        <v>13</v>
      </c>
      <c r="F23" s="11" t="s">
        <v>14</v>
      </c>
      <c r="G23" s="71">
        <f t="shared" si="2"/>
        <v>13300</v>
      </c>
      <c r="H23" s="71">
        <v>13300</v>
      </c>
      <c r="I23" s="71"/>
      <c r="J23" s="52"/>
      <c r="K23" s="71">
        <f>L23+M23</f>
        <v>13300</v>
      </c>
      <c r="L23" s="71">
        <v>13300</v>
      </c>
      <c r="M23" s="71"/>
      <c r="N23" s="54"/>
    </row>
    <row r="24" spans="1:14" ht="105">
      <c r="A24" s="16" t="s">
        <v>203</v>
      </c>
      <c r="B24" s="1">
        <v>2113</v>
      </c>
      <c r="C24" s="1" t="s">
        <v>28</v>
      </c>
      <c r="D24" s="23" t="s">
        <v>29</v>
      </c>
      <c r="E24" s="36" t="s">
        <v>13</v>
      </c>
      <c r="F24" s="1" t="s">
        <v>25</v>
      </c>
      <c r="G24" s="66">
        <f t="shared" si="2"/>
        <v>160000</v>
      </c>
      <c r="H24" s="66">
        <v>160000</v>
      </c>
      <c r="I24" s="66"/>
      <c r="J24" s="23"/>
      <c r="K24" s="66">
        <f t="shared" si="1"/>
        <v>159990.69</v>
      </c>
      <c r="L24" s="66">
        <v>159990.69</v>
      </c>
      <c r="M24" s="66"/>
      <c r="N24" s="37"/>
    </row>
    <row r="25" spans="1:14" ht="90">
      <c r="A25" s="16" t="s">
        <v>195</v>
      </c>
      <c r="B25" s="1">
        <v>2144</v>
      </c>
      <c r="C25" s="1" t="s">
        <v>22</v>
      </c>
      <c r="D25" s="23" t="s">
        <v>30</v>
      </c>
      <c r="E25" s="36" t="s">
        <v>193</v>
      </c>
      <c r="F25" s="1" t="s">
        <v>194</v>
      </c>
      <c r="G25" s="66">
        <f t="shared" si="2"/>
        <v>9710.5</v>
      </c>
      <c r="H25" s="66">
        <v>9710.5</v>
      </c>
      <c r="I25" s="66"/>
      <c r="J25" s="23"/>
      <c r="K25" s="66">
        <f t="shared" si="1"/>
        <v>9710.5</v>
      </c>
      <c r="L25" s="66">
        <v>9710.5</v>
      </c>
      <c r="M25" s="66"/>
      <c r="N25" s="37"/>
    </row>
    <row r="26" spans="1:14" ht="75">
      <c r="A26" s="16" t="s">
        <v>32</v>
      </c>
      <c r="B26" s="2" t="s">
        <v>33</v>
      </c>
      <c r="C26" s="1">
        <v>1040</v>
      </c>
      <c r="D26" s="23" t="s">
        <v>34</v>
      </c>
      <c r="E26" s="55" t="s">
        <v>35</v>
      </c>
      <c r="F26" s="1" t="s">
        <v>36</v>
      </c>
      <c r="G26" s="66">
        <f t="shared" si="2"/>
        <v>50000</v>
      </c>
      <c r="H26" s="66">
        <v>50000</v>
      </c>
      <c r="I26" s="66"/>
      <c r="J26" s="23"/>
      <c r="K26" s="66">
        <f t="shared" si="1"/>
        <v>49825.65</v>
      </c>
      <c r="L26" s="66">
        <v>49825.65</v>
      </c>
      <c r="M26" s="66"/>
      <c r="N26" s="37"/>
    </row>
    <row r="27" spans="1:14" ht="120">
      <c r="A27" s="16" t="s">
        <v>37</v>
      </c>
      <c r="B27" s="2" t="s">
        <v>38</v>
      </c>
      <c r="C27" s="1">
        <v>1030</v>
      </c>
      <c r="D27" s="23" t="s">
        <v>39</v>
      </c>
      <c r="E27" s="55" t="s">
        <v>40</v>
      </c>
      <c r="F27" s="1" t="s">
        <v>14</v>
      </c>
      <c r="G27" s="66">
        <f t="shared" si="2"/>
        <v>55000</v>
      </c>
      <c r="H27" s="66">
        <v>55000</v>
      </c>
      <c r="I27" s="66"/>
      <c r="J27" s="23"/>
      <c r="K27" s="66">
        <f t="shared" si="1"/>
        <v>54408.82</v>
      </c>
      <c r="L27" s="66">
        <v>54408.82</v>
      </c>
      <c r="M27" s="66"/>
      <c r="N27" s="37"/>
    </row>
    <row r="28" spans="1:14" ht="120">
      <c r="A28" s="16" t="s">
        <v>41</v>
      </c>
      <c r="B28" s="2" t="s">
        <v>42</v>
      </c>
      <c r="C28" s="1">
        <v>1090</v>
      </c>
      <c r="D28" s="23" t="s">
        <v>200</v>
      </c>
      <c r="E28" s="55" t="s">
        <v>44</v>
      </c>
      <c r="F28" s="1" t="s">
        <v>25</v>
      </c>
      <c r="G28" s="66">
        <f t="shared" si="2"/>
        <v>147000</v>
      </c>
      <c r="H28" s="66">
        <v>147000</v>
      </c>
      <c r="I28" s="66"/>
      <c r="J28" s="23"/>
      <c r="K28" s="66">
        <f t="shared" si="1"/>
        <v>136376.32000000001</v>
      </c>
      <c r="L28" s="66">
        <v>136376.32000000001</v>
      </c>
      <c r="M28" s="66"/>
      <c r="N28" s="37"/>
    </row>
    <row r="29" spans="1:14" ht="75">
      <c r="A29" s="16" t="s">
        <v>41</v>
      </c>
      <c r="B29" s="2" t="s">
        <v>42</v>
      </c>
      <c r="C29" s="1">
        <v>1090</v>
      </c>
      <c r="D29" s="23" t="s">
        <v>43</v>
      </c>
      <c r="E29" s="36" t="s">
        <v>45</v>
      </c>
      <c r="F29" s="1" t="s">
        <v>46</v>
      </c>
      <c r="G29" s="66">
        <f t="shared" si="2"/>
        <v>649000</v>
      </c>
      <c r="H29" s="66">
        <v>649000</v>
      </c>
      <c r="I29" s="66"/>
      <c r="J29" s="23"/>
      <c r="K29" s="66">
        <f t="shared" si="1"/>
        <v>614400</v>
      </c>
      <c r="L29" s="66">
        <v>614400</v>
      </c>
      <c r="M29" s="66"/>
      <c r="N29" s="37"/>
    </row>
    <row r="30" spans="1:14" ht="43.5" customHeight="1">
      <c r="A30" s="16" t="s">
        <v>47</v>
      </c>
      <c r="B30" s="2" t="s">
        <v>48</v>
      </c>
      <c r="C30" s="1" t="s">
        <v>182</v>
      </c>
      <c r="D30" s="23" t="s">
        <v>49</v>
      </c>
      <c r="E30" s="36" t="s">
        <v>50</v>
      </c>
      <c r="F30" s="1" t="s">
        <v>51</v>
      </c>
      <c r="G30" s="66">
        <f t="shared" si="2"/>
        <v>1057900</v>
      </c>
      <c r="H30" s="66">
        <v>1057900</v>
      </c>
      <c r="I30" s="66"/>
      <c r="J30" s="23"/>
      <c r="K30" s="66">
        <f t="shared" si="1"/>
        <v>1056837.9099999999</v>
      </c>
      <c r="L30" s="66">
        <v>1056837.9099999999</v>
      </c>
      <c r="M30" s="66"/>
      <c r="N30" s="37"/>
    </row>
    <row r="31" spans="1:14" ht="3.75" hidden="1" customHeight="1">
      <c r="A31" s="16"/>
      <c r="B31" s="2"/>
      <c r="C31" s="1"/>
      <c r="D31" s="23"/>
      <c r="E31" s="36"/>
      <c r="F31" s="1"/>
      <c r="G31" s="66"/>
      <c r="H31" s="66"/>
      <c r="I31" s="66"/>
      <c r="J31" s="23"/>
      <c r="K31" s="66"/>
      <c r="L31" s="66"/>
      <c r="M31" s="66"/>
      <c r="N31" s="37"/>
    </row>
    <row r="32" spans="1:14" ht="101.25" customHeight="1">
      <c r="A32" s="16" t="s">
        <v>47</v>
      </c>
      <c r="B32" s="2" t="s">
        <v>48</v>
      </c>
      <c r="C32" s="1" t="s">
        <v>182</v>
      </c>
      <c r="D32" s="23" t="s">
        <v>49</v>
      </c>
      <c r="E32" s="36" t="s">
        <v>218</v>
      </c>
      <c r="F32" s="1" t="s">
        <v>52</v>
      </c>
      <c r="G32" s="66">
        <f t="shared" ref="G32:G40" si="3">H32+I32</f>
        <v>1133860</v>
      </c>
      <c r="H32" s="66">
        <v>1093860</v>
      </c>
      <c r="I32" s="66">
        <v>40000</v>
      </c>
      <c r="J32" s="23">
        <v>40000</v>
      </c>
      <c r="K32" s="66">
        <f t="shared" si="1"/>
        <v>1106998.92</v>
      </c>
      <c r="L32" s="66">
        <v>1066998.92</v>
      </c>
      <c r="M32" s="66">
        <v>40000</v>
      </c>
      <c r="N32" s="37">
        <v>40000</v>
      </c>
    </row>
    <row r="33" spans="1:14" ht="105">
      <c r="A33" s="19" t="s">
        <v>53</v>
      </c>
      <c r="B33" s="12" t="s">
        <v>54</v>
      </c>
      <c r="C33" s="13" t="s">
        <v>55</v>
      </c>
      <c r="D33" s="13" t="s">
        <v>56</v>
      </c>
      <c r="E33" s="36" t="s">
        <v>16</v>
      </c>
      <c r="F33" s="1" t="s">
        <v>17</v>
      </c>
      <c r="G33" s="66">
        <f t="shared" si="3"/>
        <v>1636180</v>
      </c>
      <c r="H33" s="66">
        <v>0</v>
      </c>
      <c r="I33" s="66">
        <v>1636180</v>
      </c>
      <c r="J33" s="23">
        <v>1636180</v>
      </c>
      <c r="K33" s="66">
        <f t="shared" si="1"/>
        <v>1636180</v>
      </c>
      <c r="L33" s="66">
        <v>0</v>
      </c>
      <c r="M33" s="66">
        <v>1636180</v>
      </c>
      <c r="N33" s="37">
        <v>1636180</v>
      </c>
    </row>
    <row r="34" spans="1:14" ht="105">
      <c r="A34" s="16" t="s">
        <v>57</v>
      </c>
      <c r="B34" s="2" t="s">
        <v>58</v>
      </c>
      <c r="C34" s="1" t="s">
        <v>183</v>
      </c>
      <c r="D34" s="23" t="s">
        <v>59</v>
      </c>
      <c r="E34" s="36" t="s">
        <v>16</v>
      </c>
      <c r="F34" s="1" t="s">
        <v>17</v>
      </c>
      <c r="G34" s="66">
        <f t="shared" si="3"/>
        <v>0</v>
      </c>
      <c r="H34" s="66">
        <v>0</v>
      </c>
      <c r="I34" s="66"/>
      <c r="J34" s="23"/>
      <c r="K34" s="66">
        <f t="shared" si="1"/>
        <v>0</v>
      </c>
      <c r="L34" s="66">
        <v>0</v>
      </c>
      <c r="M34" s="66"/>
      <c r="N34" s="37"/>
    </row>
    <row r="35" spans="1:14" ht="105">
      <c r="A35" s="16" t="s">
        <v>60</v>
      </c>
      <c r="B35" s="2" t="s">
        <v>61</v>
      </c>
      <c r="C35" s="1" t="s">
        <v>184</v>
      </c>
      <c r="D35" s="23" t="s">
        <v>62</v>
      </c>
      <c r="E35" s="36" t="s">
        <v>16</v>
      </c>
      <c r="F35" s="1" t="s">
        <v>17</v>
      </c>
      <c r="G35" s="66">
        <f t="shared" si="3"/>
        <v>121270</v>
      </c>
      <c r="H35" s="66">
        <v>121270</v>
      </c>
      <c r="I35" s="66"/>
      <c r="J35" s="23"/>
      <c r="K35" s="66">
        <f t="shared" si="1"/>
        <v>120168.74</v>
      </c>
      <c r="L35" s="66">
        <v>120168.74</v>
      </c>
      <c r="M35" s="66"/>
      <c r="N35" s="37"/>
    </row>
    <row r="36" spans="1:14" ht="105">
      <c r="A36" s="16" t="s">
        <v>60</v>
      </c>
      <c r="B36" s="2" t="s">
        <v>61</v>
      </c>
      <c r="C36" s="1" t="s">
        <v>184</v>
      </c>
      <c r="D36" s="23" t="s">
        <v>62</v>
      </c>
      <c r="E36" s="36" t="s">
        <v>63</v>
      </c>
      <c r="F36" s="1" t="s">
        <v>64</v>
      </c>
      <c r="G36" s="66">
        <f t="shared" si="3"/>
        <v>1801178</v>
      </c>
      <c r="H36" s="66">
        <v>1801178</v>
      </c>
      <c r="I36" s="66"/>
      <c r="J36" s="23"/>
      <c r="K36" s="66">
        <f t="shared" si="1"/>
        <v>1801178</v>
      </c>
      <c r="L36" s="66">
        <v>1801178</v>
      </c>
      <c r="M36" s="66"/>
      <c r="N36" s="37"/>
    </row>
    <row r="37" spans="1:14" ht="90">
      <c r="A37" s="16">
        <v>216060</v>
      </c>
      <c r="B37" s="2" t="s">
        <v>65</v>
      </c>
      <c r="C37" s="1" t="s">
        <v>182</v>
      </c>
      <c r="D37" s="1" t="s">
        <v>66</v>
      </c>
      <c r="E37" s="36" t="s">
        <v>67</v>
      </c>
      <c r="F37" s="1" t="s">
        <v>64</v>
      </c>
      <c r="G37" s="66">
        <f t="shared" si="3"/>
        <v>384500</v>
      </c>
      <c r="H37" s="66">
        <v>384500</v>
      </c>
      <c r="I37" s="66"/>
      <c r="J37" s="23"/>
      <c r="K37" s="66">
        <f t="shared" si="1"/>
        <v>384037.05</v>
      </c>
      <c r="L37" s="66">
        <v>384037.05</v>
      </c>
      <c r="M37" s="66"/>
      <c r="N37" s="37"/>
    </row>
    <row r="38" spans="1:14" ht="114.75" customHeight="1">
      <c r="A38" s="19" t="s">
        <v>68</v>
      </c>
      <c r="B38" s="12" t="s">
        <v>69</v>
      </c>
      <c r="C38" s="13" t="s">
        <v>70</v>
      </c>
      <c r="D38" s="13" t="s">
        <v>71</v>
      </c>
      <c r="E38" s="36" t="s">
        <v>16</v>
      </c>
      <c r="F38" s="1" t="s">
        <v>17</v>
      </c>
      <c r="G38" s="66">
        <f t="shared" si="3"/>
        <v>167000</v>
      </c>
      <c r="H38" s="66">
        <v>167000</v>
      </c>
      <c r="I38" s="66"/>
      <c r="J38" s="23"/>
      <c r="K38" s="66">
        <f t="shared" si="1"/>
        <v>164339.89000000001</v>
      </c>
      <c r="L38" s="66">
        <v>164339.89000000001</v>
      </c>
      <c r="M38" s="66"/>
      <c r="N38" s="37"/>
    </row>
    <row r="39" spans="1:14" ht="81.75" customHeight="1">
      <c r="A39" s="16" t="s">
        <v>72</v>
      </c>
      <c r="B39" s="2" t="s">
        <v>73</v>
      </c>
      <c r="C39" s="1" t="s">
        <v>74</v>
      </c>
      <c r="D39" s="23" t="s">
        <v>75</v>
      </c>
      <c r="E39" s="36" t="s">
        <v>76</v>
      </c>
      <c r="F39" s="1" t="s">
        <v>77</v>
      </c>
      <c r="G39" s="66">
        <f t="shared" si="3"/>
        <v>129050</v>
      </c>
      <c r="H39" s="66">
        <v>36300</v>
      </c>
      <c r="I39" s="66">
        <v>92750</v>
      </c>
      <c r="J39" s="23">
        <v>92750</v>
      </c>
      <c r="K39" s="66">
        <f t="shared" si="1"/>
        <v>129050</v>
      </c>
      <c r="L39" s="66">
        <v>36300</v>
      </c>
      <c r="M39" s="66">
        <v>92750</v>
      </c>
      <c r="N39" s="37">
        <v>92750</v>
      </c>
    </row>
    <row r="40" spans="1:14" ht="47.25" customHeight="1">
      <c r="A40" s="16" t="s">
        <v>78</v>
      </c>
      <c r="B40" s="2" t="s">
        <v>79</v>
      </c>
      <c r="C40" s="1" t="s">
        <v>185</v>
      </c>
      <c r="D40" s="23" t="s">
        <v>80</v>
      </c>
      <c r="E40" s="36" t="s">
        <v>81</v>
      </c>
      <c r="F40" s="1" t="s">
        <v>82</v>
      </c>
      <c r="G40" s="66">
        <f t="shared" si="3"/>
        <v>1000000</v>
      </c>
      <c r="H40" s="66">
        <v>1000000</v>
      </c>
      <c r="I40" s="66"/>
      <c r="J40" s="23"/>
      <c r="K40" s="66">
        <f t="shared" si="1"/>
        <v>1000000</v>
      </c>
      <c r="L40" s="66">
        <v>1000000</v>
      </c>
      <c r="M40" s="66"/>
      <c r="N40" s="37"/>
    </row>
    <row r="41" spans="1:14" ht="45">
      <c r="A41" s="79" t="s">
        <v>83</v>
      </c>
      <c r="B41" s="80"/>
      <c r="C41" s="81"/>
      <c r="D41" s="82" t="s">
        <v>84</v>
      </c>
      <c r="E41" s="83" t="s">
        <v>207</v>
      </c>
      <c r="F41" s="81"/>
      <c r="G41" s="84">
        <f>SUM(G42:G51)</f>
        <v>7222713</v>
      </c>
      <c r="H41" s="84">
        <f>SUM(H42:H51)</f>
        <v>7051457</v>
      </c>
      <c r="I41" s="84">
        <f>SUM(I42:I51)</f>
        <v>171256</v>
      </c>
      <c r="J41" s="82">
        <f>SUM(J42:J51)</f>
        <v>171256</v>
      </c>
      <c r="K41" s="85">
        <f t="shared" si="1"/>
        <v>6682282.4899999993</v>
      </c>
      <c r="L41" s="84">
        <f>SUM(L42:L51)</f>
        <v>6511267.2899999991</v>
      </c>
      <c r="M41" s="84">
        <f>SUM(M42:M51)</f>
        <v>171015.2</v>
      </c>
      <c r="N41" s="56">
        <f>SUM(N42:N51)</f>
        <v>171015.2</v>
      </c>
    </row>
    <row r="42" spans="1:14" ht="165">
      <c r="A42" s="16" t="s">
        <v>85</v>
      </c>
      <c r="B42" s="2" t="s">
        <v>86</v>
      </c>
      <c r="C42" s="1" t="s">
        <v>186</v>
      </c>
      <c r="D42" s="23" t="s">
        <v>87</v>
      </c>
      <c r="E42" s="36" t="s">
        <v>88</v>
      </c>
      <c r="F42" s="1" t="s">
        <v>89</v>
      </c>
      <c r="G42" s="66">
        <f t="shared" ref="G42:G76" si="4">H42+I42</f>
        <v>893150</v>
      </c>
      <c r="H42" s="66">
        <v>893150</v>
      </c>
      <c r="I42" s="66"/>
      <c r="J42" s="23"/>
      <c r="K42" s="66">
        <f t="shared" si="1"/>
        <v>886089</v>
      </c>
      <c r="L42" s="66">
        <v>886089</v>
      </c>
      <c r="M42" s="66"/>
      <c r="N42" s="37"/>
    </row>
    <row r="43" spans="1:14" ht="105">
      <c r="A43" s="16" t="s">
        <v>85</v>
      </c>
      <c r="B43" s="2" t="s">
        <v>86</v>
      </c>
      <c r="C43" s="1" t="s">
        <v>186</v>
      </c>
      <c r="D43" s="23" t="s">
        <v>87</v>
      </c>
      <c r="E43" s="36" t="s">
        <v>16</v>
      </c>
      <c r="F43" s="1" t="s">
        <v>17</v>
      </c>
      <c r="G43" s="66">
        <f t="shared" si="4"/>
        <v>85000</v>
      </c>
      <c r="H43" s="66">
        <v>74000</v>
      </c>
      <c r="I43" s="66">
        <v>11000</v>
      </c>
      <c r="J43" s="23">
        <v>11000</v>
      </c>
      <c r="K43" s="66">
        <f t="shared" si="1"/>
        <v>83974.48</v>
      </c>
      <c r="L43" s="66">
        <v>72975.48</v>
      </c>
      <c r="M43" s="66">
        <v>10999</v>
      </c>
      <c r="N43" s="37">
        <v>10999</v>
      </c>
    </row>
    <row r="44" spans="1:14" ht="150" customHeight="1">
      <c r="A44" s="16" t="s">
        <v>90</v>
      </c>
      <c r="B44" s="2" t="s">
        <v>91</v>
      </c>
      <c r="C44" s="1" t="s">
        <v>187</v>
      </c>
      <c r="D44" s="1" t="s">
        <v>92</v>
      </c>
      <c r="E44" s="36" t="s">
        <v>16</v>
      </c>
      <c r="F44" s="1" t="s">
        <v>17</v>
      </c>
      <c r="G44" s="66">
        <f t="shared" si="4"/>
        <v>626943</v>
      </c>
      <c r="H44" s="66">
        <v>520687</v>
      </c>
      <c r="I44" s="66">
        <v>106256</v>
      </c>
      <c r="J44" s="23">
        <v>106256</v>
      </c>
      <c r="K44" s="66">
        <f t="shared" si="1"/>
        <v>626532.40999999992</v>
      </c>
      <c r="L44" s="66">
        <v>520276.41</v>
      </c>
      <c r="M44" s="66">
        <v>106256</v>
      </c>
      <c r="N44" s="37">
        <v>106256</v>
      </c>
    </row>
    <row r="45" spans="1:14" ht="164.25" customHeight="1">
      <c r="A45" s="16" t="s">
        <v>90</v>
      </c>
      <c r="B45" s="2" t="s">
        <v>91</v>
      </c>
      <c r="C45" s="1" t="s">
        <v>187</v>
      </c>
      <c r="D45" s="1" t="s">
        <v>92</v>
      </c>
      <c r="E45" s="36" t="s">
        <v>88</v>
      </c>
      <c r="F45" s="1" t="s">
        <v>89</v>
      </c>
      <c r="G45" s="66">
        <f t="shared" si="4"/>
        <v>880620</v>
      </c>
      <c r="H45" s="66">
        <v>880620</v>
      </c>
      <c r="I45" s="66"/>
      <c r="J45" s="23"/>
      <c r="K45" s="66">
        <f t="shared" si="1"/>
        <v>718666.1</v>
      </c>
      <c r="L45" s="66">
        <v>718666.1</v>
      </c>
      <c r="M45" s="66"/>
      <c r="N45" s="37"/>
    </row>
    <row r="46" spans="1:14" ht="150" customHeight="1">
      <c r="A46" s="16" t="s">
        <v>90</v>
      </c>
      <c r="B46" s="2" t="s">
        <v>91</v>
      </c>
      <c r="C46" s="1" t="s">
        <v>187</v>
      </c>
      <c r="D46" s="1" t="s">
        <v>92</v>
      </c>
      <c r="E46" s="55" t="s">
        <v>93</v>
      </c>
      <c r="F46" s="1" t="s">
        <v>94</v>
      </c>
      <c r="G46" s="66">
        <f t="shared" si="4"/>
        <v>3500000</v>
      </c>
      <c r="H46" s="66">
        <v>3500000</v>
      </c>
      <c r="I46" s="66"/>
      <c r="J46" s="23"/>
      <c r="K46" s="66">
        <f t="shared" si="1"/>
        <v>3193258.05</v>
      </c>
      <c r="L46" s="66">
        <v>3193258.05</v>
      </c>
      <c r="M46" s="66"/>
      <c r="N46" s="37"/>
    </row>
    <row r="47" spans="1:14" ht="180">
      <c r="A47" s="16" t="s">
        <v>90</v>
      </c>
      <c r="B47" s="2" t="s">
        <v>95</v>
      </c>
      <c r="C47" s="1" t="s">
        <v>187</v>
      </c>
      <c r="D47" s="1" t="s">
        <v>92</v>
      </c>
      <c r="E47" s="55" t="s">
        <v>96</v>
      </c>
      <c r="F47" s="1" t="s">
        <v>97</v>
      </c>
      <c r="G47" s="66">
        <f t="shared" si="4"/>
        <v>152000</v>
      </c>
      <c r="H47" s="66">
        <v>152000</v>
      </c>
      <c r="I47" s="66"/>
      <c r="J47" s="23"/>
      <c r="K47" s="66">
        <f t="shared" si="1"/>
        <v>147160.51999999999</v>
      </c>
      <c r="L47" s="66">
        <v>147160.51999999999</v>
      </c>
      <c r="M47" s="66"/>
      <c r="N47" s="37"/>
    </row>
    <row r="48" spans="1:14" ht="105">
      <c r="A48" s="16" t="s">
        <v>98</v>
      </c>
      <c r="B48" s="2"/>
      <c r="C48" s="1"/>
      <c r="D48" s="1"/>
      <c r="E48" s="36" t="s">
        <v>16</v>
      </c>
      <c r="F48" s="1" t="s">
        <v>17</v>
      </c>
      <c r="G48" s="66">
        <f t="shared" si="4"/>
        <v>116000</v>
      </c>
      <c r="H48" s="66">
        <v>72000</v>
      </c>
      <c r="I48" s="66">
        <v>44000</v>
      </c>
      <c r="J48" s="23">
        <v>44000</v>
      </c>
      <c r="K48" s="66">
        <f t="shared" si="1"/>
        <v>75760.2</v>
      </c>
      <c r="L48" s="66">
        <v>32000</v>
      </c>
      <c r="M48" s="66">
        <v>43760.2</v>
      </c>
      <c r="N48" s="37">
        <v>43760.2</v>
      </c>
    </row>
    <row r="49" spans="1:14" ht="75">
      <c r="A49" s="16" t="s">
        <v>99</v>
      </c>
      <c r="B49" s="2" t="s">
        <v>95</v>
      </c>
      <c r="C49" s="1" t="s">
        <v>100</v>
      </c>
      <c r="D49" s="1" t="s">
        <v>101</v>
      </c>
      <c r="E49" s="55" t="s">
        <v>102</v>
      </c>
      <c r="F49" s="1" t="s">
        <v>103</v>
      </c>
      <c r="G49" s="66">
        <f t="shared" si="4"/>
        <v>82500</v>
      </c>
      <c r="H49" s="66">
        <v>82500</v>
      </c>
      <c r="I49" s="66"/>
      <c r="J49" s="23"/>
      <c r="K49" s="66">
        <f t="shared" si="1"/>
        <v>77500</v>
      </c>
      <c r="L49" s="66">
        <v>77500</v>
      </c>
      <c r="M49" s="66"/>
      <c r="N49" s="37"/>
    </row>
    <row r="50" spans="1:14" ht="105">
      <c r="A50" s="16" t="s">
        <v>104</v>
      </c>
      <c r="B50" s="2"/>
      <c r="C50" s="1"/>
      <c r="D50" s="1"/>
      <c r="E50" s="36" t="s">
        <v>16</v>
      </c>
      <c r="F50" s="1" t="s">
        <v>17</v>
      </c>
      <c r="G50" s="66">
        <f t="shared" si="4"/>
        <v>26500</v>
      </c>
      <c r="H50" s="66">
        <v>16500</v>
      </c>
      <c r="I50" s="66">
        <v>10000</v>
      </c>
      <c r="J50" s="23">
        <v>10000</v>
      </c>
      <c r="K50" s="66">
        <f t="shared" si="1"/>
        <v>26270.73</v>
      </c>
      <c r="L50" s="66">
        <v>16270.73</v>
      </c>
      <c r="M50" s="66">
        <v>10000</v>
      </c>
      <c r="N50" s="37">
        <v>10000</v>
      </c>
    </row>
    <row r="51" spans="1:14" ht="150">
      <c r="A51" s="16" t="s">
        <v>105</v>
      </c>
      <c r="B51" s="2" t="s">
        <v>106</v>
      </c>
      <c r="C51" s="1" t="s">
        <v>107</v>
      </c>
      <c r="D51" s="23" t="s">
        <v>108</v>
      </c>
      <c r="E51" s="36" t="s">
        <v>109</v>
      </c>
      <c r="F51" s="1" t="s">
        <v>25</v>
      </c>
      <c r="G51" s="66">
        <f t="shared" si="4"/>
        <v>860000</v>
      </c>
      <c r="H51" s="66">
        <v>860000</v>
      </c>
      <c r="I51" s="66"/>
      <c r="J51" s="23"/>
      <c r="K51" s="66">
        <f t="shared" si="1"/>
        <v>847071</v>
      </c>
      <c r="L51" s="66">
        <v>847071</v>
      </c>
      <c r="M51" s="66"/>
      <c r="N51" s="37"/>
    </row>
    <row r="52" spans="1:14" ht="60">
      <c r="A52" s="79" t="s">
        <v>110</v>
      </c>
      <c r="B52" s="80"/>
      <c r="C52" s="81"/>
      <c r="D52" s="82" t="s">
        <v>111</v>
      </c>
      <c r="E52" s="83"/>
      <c r="F52" s="81"/>
      <c r="G52" s="84">
        <f t="shared" si="4"/>
        <v>6148200</v>
      </c>
      <c r="H52" s="84">
        <f>SUM(H53:H67)</f>
        <v>4978200</v>
      </c>
      <c r="I52" s="84">
        <f>SUM(I53:I67)</f>
        <v>1170000</v>
      </c>
      <c r="J52" s="82">
        <f>SUM(J53:J67)</f>
        <v>1170000</v>
      </c>
      <c r="K52" s="85">
        <f t="shared" si="1"/>
        <v>5546402.9899999993</v>
      </c>
      <c r="L52" s="84">
        <f>SUM(L53:L67)</f>
        <v>4376402.9899999993</v>
      </c>
      <c r="M52" s="84">
        <f>SUM(M53:M67)</f>
        <v>1170000</v>
      </c>
      <c r="N52" s="56">
        <f>SUM(N53:N67)</f>
        <v>1170000</v>
      </c>
    </row>
    <row r="53" spans="1:14" ht="165">
      <c r="A53" s="16" t="s">
        <v>112</v>
      </c>
      <c r="B53" s="2" t="s">
        <v>113</v>
      </c>
      <c r="C53" s="1" t="s">
        <v>188</v>
      </c>
      <c r="D53" s="23" t="s">
        <v>114</v>
      </c>
      <c r="E53" s="55" t="s">
        <v>115</v>
      </c>
      <c r="F53" s="1" t="s">
        <v>14</v>
      </c>
      <c r="G53" s="66">
        <f t="shared" si="4"/>
        <v>5000</v>
      </c>
      <c r="H53" s="66">
        <v>5000</v>
      </c>
      <c r="I53" s="66"/>
      <c r="J53" s="23"/>
      <c r="K53" s="66">
        <f t="shared" si="1"/>
        <v>0</v>
      </c>
      <c r="L53" s="66">
        <v>0</v>
      </c>
      <c r="M53" s="66"/>
      <c r="N53" s="37"/>
    </row>
    <row r="54" spans="1:14" ht="180" customHeight="1">
      <c r="A54" s="16" t="s">
        <v>112</v>
      </c>
      <c r="B54" s="2" t="s">
        <v>113</v>
      </c>
      <c r="C54" s="1">
        <v>1030</v>
      </c>
      <c r="D54" s="23" t="s">
        <v>114</v>
      </c>
      <c r="E54" s="55" t="s">
        <v>116</v>
      </c>
      <c r="F54" s="1" t="s">
        <v>14</v>
      </c>
      <c r="G54" s="66">
        <f t="shared" si="4"/>
        <v>200000</v>
      </c>
      <c r="H54" s="66"/>
      <c r="I54" s="66">
        <v>200000</v>
      </c>
      <c r="J54" s="23">
        <v>200000</v>
      </c>
      <c r="K54" s="66">
        <f t="shared" si="1"/>
        <v>200000</v>
      </c>
      <c r="L54" s="66"/>
      <c r="M54" s="66">
        <v>200000</v>
      </c>
      <c r="N54" s="37">
        <v>200000</v>
      </c>
    </row>
    <row r="55" spans="1:14" ht="189" customHeight="1">
      <c r="A55" s="16" t="s">
        <v>112</v>
      </c>
      <c r="B55" s="2" t="s">
        <v>113</v>
      </c>
      <c r="C55" s="1">
        <v>1030</v>
      </c>
      <c r="D55" s="23" t="s">
        <v>114</v>
      </c>
      <c r="E55" s="55" t="s">
        <v>117</v>
      </c>
      <c r="F55" s="1" t="s">
        <v>25</v>
      </c>
      <c r="G55" s="66">
        <f t="shared" si="4"/>
        <v>15000</v>
      </c>
      <c r="H55" s="66">
        <v>15000</v>
      </c>
      <c r="I55" s="66"/>
      <c r="J55" s="23"/>
      <c r="K55" s="66">
        <f t="shared" si="1"/>
        <v>10880.48</v>
      </c>
      <c r="L55" s="66">
        <v>10880.48</v>
      </c>
      <c r="M55" s="66"/>
      <c r="N55" s="37"/>
    </row>
    <row r="56" spans="1:14" ht="126" customHeight="1">
      <c r="A56" s="16" t="s">
        <v>118</v>
      </c>
      <c r="B56" s="2" t="s">
        <v>119</v>
      </c>
      <c r="C56" s="1">
        <v>1070</v>
      </c>
      <c r="D56" s="23" t="s">
        <v>120</v>
      </c>
      <c r="E56" s="55" t="s">
        <v>121</v>
      </c>
      <c r="F56" s="1" t="s">
        <v>25</v>
      </c>
      <c r="G56" s="66">
        <f t="shared" si="4"/>
        <v>505000</v>
      </c>
      <c r="H56" s="66">
        <v>505000</v>
      </c>
      <c r="I56" s="66"/>
      <c r="J56" s="23"/>
      <c r="K56" s="66">
        <f t="shared" si="1"/>
        <v>479763.52</v>
      </c>
      <c r="L56" s="66">
        <v>479763.52</v>
      </c>
      <c r="M56" s="66"/>
      <c r="N56" s="37"/>
    </row>
    <row r="57" spans="1:14" ht="168" customHeight="1">
      <c r="A57" s="16" t="s">
        <v>122</v>
      </c>
      <c r="B57" s="2" t="s">
        <v>123</v>
      </c>
      <c r="C57" s="1">
        <v>1070</v>
      </c>
      <c r="D57" s="23" t="s">
        <v>124</v>
      </c>
      <c r="E57" s="55" t="s">
        <v>125</v>
      </c>
      <c r="F57" s="1" t="s">
        <v>25</v>
      </c>
      <c r="G57" s="66">
        <f t="shared" si="4"/>
        <v>1198800</v>
      </c>
      <c r="H57" s="66">
        <v>1198800</v>
      </c>
      <c r="I57" s="66"/>
      <c r="J57" s="23"/>
      <c r="K57" s="66">
        <f t="shared" si="1"/>
        <v>1146831.8700000001</v>
      </c>
      <c r="L57" s="66">
        <v>1146831.8700000001</v>
      </c>
      <c r="M57" s="66"/>
      <c r="N57" s="37"/>
    </row>
    <row r="58" spans="1:14" ht="144" customHeight="1">
      <c r="A58" s="16" t="s">
        <v>126</v>
      </c>
      <c r="B58" s="2" t="s">
        <v>127</v>
      </c>
      <c r="C58" s="1">
        <v>1070</v>
      </c>
      <c r="D58" s="23" t="s">
        <v>128</v>
      </c>
      <c r="E58" s="55" t="s">
        <v>129</v>
      </c>
      <c r="F58" s="1" t="s">
        <v>25</v>
      </c>
      <c r="G58" s="66">
        <f t="shared" si="4"/>
        <v>250000</v>
      </c>
      <c r="H58" s="66">
        <v>250000</v>
      </c>
      <c r="I58" s="66"/>
      <c r="J58" s="23"/>
      <c r="K58" s="66">
        <f t="shared" si="1"/>
        <v>250000</v>
      </c>
      <c r="L58" s="66">
        <v>250000</v>
      </c>
      <c r="M58" s="66"/>
      <c r="N58" s="37"/>
    </row>
    <row r="59" spans="1:14" ht="144.75" customHeight="1">
      <c r="A59" s="16" t="s">
        <v>130</v>
      </c>
      <c r="B59" s="2" t="s">
        <v>131</v>
      </c>
      <c r="C59" s="1">
        <v>1070</v>
      </c>
      <c r="D59" s="23" t="s">
        <v>132</v>
      </c>
      <c r="E59" s="36" t="s">
        <v>133</v>
      </c>
      <c r="F59" s="1" t="s">
        <v>134</v>
      </c>
      <c r="G59" s="66">
        <f t="shared" si="4"/>
        <v>199000</v>
      </c>
      <c r="H59" s="66">
        <v>199000</v>
      </c>
      <c r="I59" s="66"/>
      <c r="J59" s="23"/>
      <c r="K59" s="66">
        <f t="shared" si="1"/>
        <v>193598.88</v>
      </c>
      <c r="L59" s="66">
        <v>193598.88</v>
      </c>
      <c r="M59" s="66"/>
      <c r="N59" s="37"/>
    </row>
    <row r="60" spans="1:14" ht="116.25" customHeight="1">
      <c r="A60" s="16" t="s">
        <v>135</v>
      </c>
      <c r="B60" s="2"/>
      <c r="C60" s="1"/>
      <c r="D60" s="23"/>
      <c r="E60" s="36" t="s">
        <v>16</v>
      </c>
      <c r="F60" s="1" t="s">
        <v>17</v>
      </c>
      <c r="G60" s="66">
        <f t="shared" si="4"/>
        <v>20000</v>
      </c>
      <c r="H60" s="66"/>
      <c r="I60" s="66">
        <v>20000</v>
      </c>
      <c r="J60" s="23">
        <v>20000</v>
      </c>
      <c r="K60" s="66">
        <f t="shared" si="1"/>
        <v>20000</v>
      </c>
      <c r="L60" s="66"/>
      <c r="M60" s="66">
        <v>20000</v>
      </c>
      <c r="N60" s="37">
        <v>20000</v>
      </c>
    </row>
    <row r="61" spans="1:14" ht="123" customHeight="1">
      <c r="A61" s="16" t="s">
        <v>136</v>
      </c>
      <c r="B61" s="2"/>
      <c r="C61" s="1"/>
      <c r="D61" s="23"/>
      <c r="E61" s="36" t="s">
        <v>16</v>
      </c>
      <c r="F61" s="1"/>
      <c r="G61" s="66">
        <f t="shared" si="4"/>
        <v>10000</v>
      </c>
      <c r="H61" s="66">
        <v>10000</v>
      </c>
      <c r="I61" s="66">
        <v>0</v>
      </c>
      <c r="J61" s="23"/>
      <c r="K61" s="66">
        <f t="shared" si="1"/>
        <v>9045</v>
      </c>
      <c r="L61" s="66">
        <v>9045</v>
      </c>
      <c r="M61" s="66"/>
      <c r="N61" s="37"/>
    </row>
    <row r="62" spans="1:14" ht="186" customHeight="1">
      <c r="A62" s="16" t="s">
        <v>137</v>
      </c>
      <c r="B62" s="2" t="s">
        <v>138</v>
      </c>
      <c r="C62" s="1">
        <v>1070</v>
      </c>
      <c r="D62" s="23" t="s">
        <v>139</v>
      </c>
      <c r="E62" s="36" t="s">
        <v>140</v>
      </c>
      <c r="F62" s="1" t="s">
        <v>141</v>
      </c>
      <c r="G62" s="66">
        <f t="shared" si="4"/>
        <v>506000</v>
      </c>
      <c r="H62" s="66">
        <v>506000</v>
      </c>
      <c r="I62" s="66"/>
      <c r="J62" s="23"/>
      <c r="K62" s="66">
        <f t="shared" si="1"/>
        <v>499835.59</v>
      </c>
      <c r="L62" s="66">
        <v>499835.59</v>
      </c>
      <c r="M62" s="66"/>
      <c r="N62" s="37"/>
    </row>
    <row r="63" spans="1:14" ht="345">
      <c r="A63" s="16" t="s">
        <v>142</v>
      </c>
      <c r="B63" s="2" t="s">
        <v>142</v>
      </c>
      <c r="C63" s="1">
        <v>1060</v>
      </c>
      <c r="D63" s="23" t="s">
        <v>143</v>
      </c>
      <c r="E63" s="55" t="s">
        <v>144</v>
      </c>
      <c r="F63" s="1" t="s">
        <v>14</v>
      </c>
      <c r="G63" s="66">
        <f t="shared" si="4"/>
        <v>1940000</v>
      </c>
      <c r="H63" s="66">
        <v>1940000</v>
      </c>
      <c r="I63" s="66"/>
      <c r="J63" s="23"/>
      <c r="K63" s="66">
        <f t="shared" si="1"/>
        <v>1464912.8</v>
      </c>
      <c r="L63" s="66">
        <v>1464912.8</v>
      </c>
      <c r="M63" s="66"/>
      <c r="N63" s="37"/>
    </row>
    <row r="64" spans="1:14" ht="345">
      <c r="A64" s="16" t="s">
        <v>145</v>
      </c>
      <c r="B64" s="2" t="s">
        <v>145</v>
      </c>
      <c r="C64" s="1">
        <v>1030</v>
      </c>
      <c r="D64" s="23" t="s">
        <v>39</v>
      </c>
      <c r="E64" s="57" t="s">
        <v>144</v>
      </c>
      <c r="F64" s="1" t="s">
        <v>25</v>
      </c>
      <c r="G64" s="66">
        <f t="shared" si="4"/>
        <v>42700</v>
      </c>
      <c r="H64" s="66">
        <v>42700</v>
      </c>
      <c r="I64" s="66"/>
      <c r="J64" s="23"/>
      <c r="K64" s="66">
        <f t="shared" si="1"/>
        <v>22730.73</v>
      </c>
      <c r="L64" s="66">
        <v>22730.73</v>
      </c>
      <c r="M64" s="66"/>
      <c r="N64" s="37"/>
    </row>
    <row r="65" spans="1:14" ht="75">
      <c r="A65" s="16" t="s">
        <v>146</v>
      </c>
      <c r="B65" s="2" t="s">
        <v>146</v>
      </c>
      <c r="C65" s="1">
        <v>1050</v>
      </c>
      <c r="D65" s="23" t="s">
        <v>147</v>
      </c>
      <c r="E65" s="36" t="s">
        <v>148</v>
      </c>
      <c r="F65" s="1" t="s">
        <v>149</v>
      </c>
      <c r="G65" s="66">
        <f t="shared" si="4"/>
        <v>107700</v>
      </c>
      <c r="H65" s="66">
        <v>107700</v>
      </c>
      <c r="I65" s="66"/>
      <c r="J65" s="23"/>
      <c r="K65" s="66">
        <f t="shared" si="1"/>
        <v>103467.86</v>
      </c>
      <c r="L65" s="66">
        <v>103467.86</v>
      </c>
      <c r="M65" s="66"/>
      <c r="N65" s="37"/>
    </row>
    <row r="66" spans="1:14" ht="141" customHeight="1">
      <c r="A66" s="16" t="s">
        <v>150</v>
      </c>
      <c r="B66" s="2" t="s">
        <v>42</v>
      </c>
      <c r="C66" s="1">
        <v>1090</v>
      </c>
      <c r="D66" s="23" t="s">
        <v>43</v>
      </c>
      <c r="E66" s="36" t="s">
        <v>151</v>
      </c>
      <c r="F66" s="1" t="s">
        <v>14</v>
      </c>
      <c r="G66" s="66">
        <f t="shared" si="4"/>
        <v>950000</v>
      </c>
      <c r="H66" s="66"/>
      <c r="I66" s="66">
        <v>950000</v>
      </c>
      <c r="J66" s="23">
        <v>950000</v>
      </c>
      <c r="K66" s="66">
        <f t="shared" si="1"/>
        <v>950000</v>
      </c>
      <c r="L66" s="66"/>
      <c r="M66" s="66">
        <v>950000</v>
      </c>
      <c r="N66" s="37">
        <v>950000</v>
      </c>
    </row>
    <row r="67" spans="1:14" ht="111.75" customHeight="1">
      <c r="A67" s="16" t="s">
        <v>150</v>
      </c>
      <c r="B67" s="2" t="s">
        <v>42</v>
      </c>
      <c r="C67" s="1">
        <v>1090</v>
      </c>
      <c r="D67" s="23" t="s">
        <v>43</v>
      </c>
      <c r="E67" s="36" t="s">
        <v>152</v>
      </c>
      <c r="F67" s="1" t="s">
        <v>153</v>
      </c>
      <c r="G67" s="66">
        <f t="shared" si="4"/>
        <v>199000</v>
      </c>
      <c r="H67" s="66">
        <v>199000</v>
      </c>
      <c r="I67" s="66"/>
      <c r="J67" s="23"/>
      <c r="K67" s="66">
        <f t="shared" si="1"/>
        <v>195336.26</v>
      </c>
      <c r="L67" s="66">
        <v>195336.26</v>
      </c>
      <c r="M67" s="66"/>
      <c r="N67" s="37"/>
    </row>
    <row r="68" spans="1:14" ht="45">
      <c r="A68" s="90" t="s">
        <v>154</v>
      </c>
      <c r="B68" s="91"/>
      <c r="C68" s="92"/>
      <c r="D68" s="93" t="s">
        <v>155</v>
      </c>
      <c r="E68" s="95"/>
      <c r="F68" s="91"/>
      <c r="G68" s="84">
        <f t="shared" si="4"/>
        <v>192000</v>
      </c>
      <c r="H68" s="85">
        <f>SUM(H69:H73)</f>
        <v>129300</v>
      </c>
      <c r="I68" s="85">
        <f>SUM(I69:I73)</f>
        <v>62700</v>
      </c>
      <c r="J68" s="92">
        <f>SUM(J69:J73)</f>
        <v>62700</v>
      </c>
      <c r="K68" s="85">
        <f t="shared" si="1"/>
        <v>191930.8</v>
      </c>
      <c r="L68" s="85">
        <f>SUM(L69:L73)</f>
        <v>129230.8</v>
      </c>
      <c r="M68" s="85">
        <f>SUM(M69:M73)</f>
        <v>62700</v>
      </c>
      <c r="N68" s="37">
        <f>SUM(N69:N73)</f>
        <v>62700</v>
      </c>
    </row>
    <row r="69" spans="1:14" ht="150">
      <c r="A69" s="19" t="s">
        <v>156</v>
      </c>
      <c r="B69" s="12" t="s">
        <v>157</v>
      </c>
      <c r="C69" s="13" t="s">
        <v>158</v>
      </c>
      <c r="D69" s="13" t="s">
        <v>159</v>
      </c>
      <c r="E69" s="36" t="s">
        <v>16</v>
      </c>
      <c r="F69" s="1" t="s">
        <v>17</v>
      </c>
      <c r="G69" s="66">
        <f t="shared" si="4"/>
        <v>10000</v>
      </c>
      <c r="H69" s="66">
        <v>10000</v>
      </c>
      <c r="I69" s="66"/>
      <c r="J69" s="23"/>
      <c r="K69" s="66">
        <f t="shared" si="1"/>
        <v>9930.7999999999993</v>
      </c>
      <c r="L69" s="66">
        <v>9930.7999999999993</v>
      </c>
      <c r="M69" s="66"/>
      <c r="N69" s="37"/>
    </row>
    <row r="70" spans="1:14" ht="150">
      <c r="A70" s="19" t="s">
        <v>160</v>
      </c>
      <c r="B70" s="12" t="s">
        <v>157</v>
      </c>
      <c r="C70" s="13" t="s">
        <v>158</v>
      </c>
      <c r="D70" s="13" t="s">
        <v>159</v>
      </c>
      <c r="E70" s="36" t="s">
        <v>16</v>
      </c>
      <c r="F70" s="1" t="s">
        <v>17</v>
      </c>
      <c r="G70" s="66">
        <f t="shared" si="4"/>
        <v>36000</v>
      </c>
      <c r="H70" s="66">
        <v>23300</v>
      </c>
      <c r="I70" s="66">
        <v>12700</v>
      </c>
      <c r="J70" s="23">
        <v>12700</v>
      </c>
      <c r="K70" s="66">
        <f t="shared" si="1"/>
        <v>36000</v>
      </c>
      <c r="L70" s="66">
        <v>23300</v>
      </c>
      <c r="M70" s="66">
        <v>12700</v>
      </c>
      <c r="N70" s="37">
        <v>12700</v>
      </c>
    </row>
    <row r="71" spans="1:14" ht="111" customHeight="1">
      <c r="A71" s="19" t="s">
        <v>161</v>
      </c>
      <c r="B71" s="12" t="s">
        <v>162</v>
      </c>
      <c r="C71" s="13" t="s">
        <v>163</v>
      </c>
      <c r="D71" s="13" t="s">
        <v>164</v>
      </c>
      <c r="E71" s="36" t="s">
        <v>16</v>
      </c>
      <c r="F71" s="1" t="s">
        <v>17</v>
      </c>
      <c r="G71" s="66">
        <f t="shared" si="4"/>
        <v>88000</v>
      </c>
      <c r="H71" s="66">
        <v>88000</v>
      </c>
      <c r="I71" s="66"/>
      <c r="J71" s="23"/>
      <c r="K71" s="66">
        <f t="shared" si="1"/>
        <v>88000</v>
      </c>
      <c r="L71" s="66">
        <v>88000</v>
      </c>
      <c r="M71" s="66"/>
      <c r="N71" s="37"/>
    </row>
    <row r="72" spans="1:14" ht="123" customHeight="1">
      <c r="A72" s="19" t="s">
        <v>165</v>
      </c>
      <c r="B72" s="12" t="s">
        <v>166</v>
      </c>
      <c r="C72" s="13" t="s">
        <v>163</v>
      </c>
      <c r="D72" s="13" t="s">
        <v>167</v>
      </c>
      <c r="E72" s="36" t="s">
        <v>16</v>
      </c>
      <c r="F72" s="1" t="s">
        <v>17</v>
      </c>
      <c r="G72" s="66">
        <f>H72+I72</f>
        <v>8000</v>
      </c>
      <c r="H72" s="66">
        <v>8000</v>
      </c>
      <c r="I72" s="66"/>
      <c r="J72" s="23"/>
      <c r="K72" s="66">
        <f t="shared" si="1"/>
        <v>8000</v>
      </c>
      <c r="L72" s="66">
        <v>8000</v>
      </c>
      <c r="M72" s="66"/>
      <c r="N72" s="37"/>
    </row>
    <row r="73" spans="1:14" ht="116.25" customHeight="1">
      <c r="A73" s="19" t="s">
        <v>168</v>
      </c>
      <c r="B73" s="12" t="s">
        <v>169</v>
      </c>
      <c r="C73" s="13" t="s">
        <v>170</v>
      </c>
      <c r="D73" s="13" t="s">
        <v>171</v>
      </c>
      <c r="E73" s="36" t="s">
        <v>16</v>
      </c>
      <c r="F73" s="1" t="s">
        <v>17</v>
      </c>
      <c r="G73" s="66">
        <f t="shared" si="4"/>
        <v>50000</v>
      </c>
      <c r="H73" s="66"/>
      <c r="I73" s="66">
        <v>50000</v>
      </c>
      <c r="J73" s="23">
        <v>50000</v>
      </c>
      <c r="K73" s="66">
        <f t="shared" si="1"/>
        <v>50000</v>
      </c>
      <c r="L73" s="66"/>
      <c r="M73" s="66">
        <v>50000</v>
      </c>
      <c r="N73" s="37">
        <v>50000</v>
      </c>
    </row>
    <row r="74" spans="1:14" ht="45">
      <c r="A74" s="90" t="s">
        <v>172</v>
      </c>
      <c r="B74" s="91"/>
      <c r="C74" s="92"/>
      <c r="D74" s="93" t="s">
        <v>173</v>
      </c>
      <c r="E74" s="91"/>
      <c r="F74" s="92"/>
      <c r="G74" s="84">
        <f t="shared" si="4"/>
        <v>85000</v>
      </c>
      <c r="H74" s="94">
        <f>SUM(H75)</f>
        <v>0</v>
      </c>
      <c r="I74" s="94">
        <f>SUM(I75)</f>
        <v>85000</v>
      </c>
      <c r="J74" s="93">
        <f>SUM(J75)</f>
        <v>85000</v>
      </c>
      <c r="K74" s="85">
        <f t="shared" si="1"/>
        <v>85000</v>
      </c>
      <c r="L74" s="94">
        <f>SUM(L75)</f>
        <v>0</v>
      </c>
      <c r="M74" s="94">
        <f>SUM(M75)</f>
        <v>85000</v>
      </c>
      <c r="N74" s="58">
        <f>SUM(N75)</f>
        <v>85000</v>
      </c>
    </row>
    <row r="75" spans="1:14" ht="94.5" customHeight="1">
      <c r="A75" s="20">
        <v>1517321</v>
      </c>
      <c r="B75" s="12">
        <v>7310</v>
      </c>
      <c r="C75" s="1" t="s">
        <v>189</v>
      </c>
      <c r="D75" s="23" t="s">
        <v>174</v>
      </c>
      <c r="E75" s="36" t="s">
        <v>16</v>
      </c>
      <c r="F75" s="1" t="s">
        <v>17</v>
      </c>
      <c r="G75" s="66">
        <f t="shared" si="4"/>
        <v>85000</v>
      </c>
      <c r="H75" s="66"/>
      <c r="I75" s="66">
        <v>85000</v>
      </c>
      <c r="J75" s="23">
        <v>85000</v>
      </c>
      <c r="K75" s="66">
        <f t="shared" si="1"/>
        <v>85000</v>
      </c>
      <c r="L75" s="66"/>
      <c r="M75" s="66">
        <v>85000</v>
      </c>
      <c r="N75" s="37">
        <v>85000</v>
      </c>
    </row>
    <row r="76" spans="1:14" ht="75">
      <c r="A76" s="79" t="s">
        <v>175</v>
      </c>
      <c r="B76" s="80"/>
      <c r="C76" s="81"/>
      <c r="D76" s="82" t="s">
        <v>176</v>
      </c>
      <c r="E76" s="83"/>
      <c r="F76" s="81"/>
      <c r="G76" s="84">
        <f t="shared" si="4"/>
        <v>1310107</v>
      </c>
      <c r="H76" s="84">
        <f>SUM(H77)</f>
        <v>0</v>
      </c>
      <c r="I76" s="84">
        <f>SUM(I77)</f>
        <v>1310107</v>
      </c>
      <c r="J76" s="82">
        <f>SUM(J77)</f>
        <v>1310107</v>
      </c>
      <c r="K76" s="85">
        <f t="shared" si="1"/>
        <v>1309897.9099999999</v>
      </c>
      <c r="L76" s="84">
        <f>SUM(L77)</f>
        <v>0</v>
      </c>
      <c r="M76" s="84">
        <f>SUM(M77)</f>
        <v>1309897.9099999999</v>
      </c>
      <c r="N76" s="56">
        <f>SUM(N77)</f>
        <v>1309897.9099999999</v>
      </c>
    </row>
    <row r="77" spans="1:14" ht="90.75" thickBot="1">
      <c r="A77" s="7">
        <v>1617350</v>
      </c>
      <c r="B77" s="8" t="s">
        <v>177</v>
      </c>
      <c r="C77" s="9" t="s">
        <v>189</v>
      </c>
      <c r="D77" s="9"/>
      <c r="E77" s="49" t="s">
        <v>178</v>
      </c>
      <c r="F77" s="9" t="s">
        <v>179</v>
      </c>
      <c r="G77" s="72">
        <f>H77+I77</f>
        <v>1310107</v>
      </c>
      <c r="H77" s="72"/>
      <c r="I77" s="72">
        <v>1310107</v>
      </c>
      <c r="J77" s="34">
        <v>1310107</v>
      </c>
      <c r="K77" s="72">
        <f t="shared" si="1"/>
        <v>1309897.9099999999</v>
      </c>
      <c r="L77" s="72"/>
      <c r="M77" s="72">
        <v>1309897.9099999999</v>
      </c>
      <c r="N77" s="51">
        <v>1309897.9099999999</v>
      </c>
    </row>
    <row r="78" spans="1:14" ht="15.75" thickBot="1">
      <c r="A78" s="21"/>
      <c r="B78" s="22"/>
      <c r="C78" s="22"/>
      <c r="D78" s="22" t="s">
        <v>180</v>
      </c>
      <c r="E78" s="22"/>
      <c r="F78" s="22"/>
      <c r="G78" s="73">
        <f t="shared" ref="G78:N78" si="5">G10+G41+G52+G68+G74+G76</f>
        <v>83794034.930000007</v>
      </c>
      <c r="H78" s="73">
        <f t="shared" si="5"/>
        <v>77705127.930000007</v>
      </c>
      <c r="I78" s="73">
        <f t="shared" si="5"/>
        <v>6088907</v>
      </c>
      <c r="J78" s="59">
        <f t="shared" si="5"/>
        <v>6088907</v>
      </c>
      <c r="K78" s="73">
        <f t="shared" si="5"/>
        <v>81757834.849999979</v>
      </c>
      <c r="L78" s="73">
        <f t="shared" si="5"/>
        <v>75703631.209999993</v>
      </c>
      <c r="M78" s="78">
        <f t="shared" si="5"/>
        <v>6054203.6400000006</v>
      </c>
      <c r="N78" s="60">
        <f t="shared" si="5"/>
        <v>6054203.6400000006</v>
      </c>
    </row>
    <row r="79" spans="1:14">
      <c r="A79" s="14"/>
      <c r="B79" s="15"/>
      <c r="C79" s="15"/>
      <c r="D79" s="15"/>
      <c r="E79" s="15"/>
      <c r="F79" s="15"/>
      <c r="G79" s="74"/>
      <c r="H79" s="74"/>
      <c r="I79" s="74"/>
      <c r="J79" s="28"/>
      <c r="K79" s="77"/>
      <c r="L79" s="77"/>
      <c r="M79" s="77"/>
      <c r="N79" s="61"/>
    </row>
    <row r="80" spans="1:14" ht="75" customHeight="1">
      <c r="A80" s="113" t="s">
        <v>221</v>
      </c>
      <c r="B80" s="113"/>
      <c r="C80" s="113"/>
      <c r="D80" s="113"/>
      <c r="E80" s="113"/>
      <c r="F80" s="113"/>
      <c r="G80" s="113"/>
      <c r="H80" s="113"/>
      <c r="I80" s="77" t="s">
        <v>211</v>
      </c>
      <c r="J80" s="61"/>
      <c r="K80" s="77"/>
      <c r="L80" s="77"/>
      <c r="M80" s="77"/>
      <c r="N80" s="61"/>
    </row>
    <row r="81" spans="5:14">
      <c r="E81" s="62"/>
      <c r="F81" s="63"/>
      <c r="G81" s="75"/>
      <c r="H81" s="75"/>
      <c r="I81" s="75"/>
      <c r="J81" s="64"/>
      <c r="K81" s="75"/>
      <c r="L81" s="75"/>
      <c r="M81" s="75"/>
      <c r="N81" s="63"/>
    </row>
  </sheetData>
  <mergeCells count="17">
    <mergeCell ref="A80:H80"/>
    <mergeCell ref="A5:L5"/>
    <mergeCell ref="A6:M6"/>
    <mergeCell ref="F8:F9"/>
    <mergeCell ref="G8:G9"/>
    <mergeCell ref="H8:H9"/>
    <mergeCell ref="A8:A9"/>
    <mergeCell ref="B8:B9"/>
    <mergeCell ref="C8:C9"/>
    <mergeCell ref="D8:D9"/>
    <mergeCell ref="E8:E9"/>
    <mergeCell ref="K7:N7"/>
    <mergeCell ref="G7:J7"/>
    <mergeCell ref="K8:K9"/>
    <mergeCell ref="L8:L9"/>
    <mergeCell ref="I8:I9"/>
    <mergeCell ref="M8:N9"/>
  </mergeCells>
  <phoneticPr fontId="3" type="noConversion"/>
  <pageMargins left="0.19685039370078741" right="0" top="0" bottom="0" header="0" footer="0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2020-01-29T08:52:42Z</cp:lastPrinted>
  <dcterms:created xsi:type="dcterms:W3CDTF">2019-07-09T12:37:09Z</dcterms:created>
  <dcterms:modified xsi:type="dcterms:W3CDTF">2020-01-29T08:54:31Z</dcterms:modified>
</cp:coreProperties>
</file>